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95" windowHeight="8445" activeTab="1"/>
  </bookViews>
  <sheets>
    <sheet name="HO NGHEO" sheetId="1" r:id="rId1"/>
    <sheet name="HO CAN NGHEO" sheetId="2" r:id="rId2"/>
    <sheet name="Sheet3" sheetId="3" r:id="rId3"/>
  </sheets>
  <definedNames>
    <definedName name="_xlnm.Print_Area" localSheetId="1">'HO CAN NGHEO'!$A$1:$AD$18</definedName>
    <definedName name="_xlnm.Print_Area" localSheetId="0">'HO NGHEO'!$A$1:$AD$18</definedName>
  </definedNames>
  <calcPr calcId="144525"/>
</workbook>
</file>

<file path=xl/calcChain.xml><?xml version="1.0" encoding="utf-8"?>
<calcChain xmlns="http://schemas.openxmlformats.org/spreadsheetml/2006/main">
  <c r="J8" i="1" l="1"/>
  <c r="O8" i="1" s="1"/>
  <c r="J9" i="1"/>
  <c r="J10" i="1"/>
  <c r="J11" i="1"/>
  <c r="J12" i="1"/>
  <c r="J13" i="1"/>
  <c r="J14" i="1"/>
  <c r="J15" i="1"/>
  <c r="J16" i="1"/>
  <c r="J17" i="1"/>
  <c r="J7" i="1"/>
  <c r="J18" i="1" s="1"/>
  <c r="J8" i="2"/>
  <c r="J9" i="2"/>
  <c r="J10" i="2"/>
  <c r="J11" i="2"/>
  <c r="J12" i="2"/>
  <c r="J13" i="2"/>
  <c r="J14" i="2"/>
  <c r="J15" i="2"/>
  <c r="J16" i="2"/>
  <c r="J17" i="2"/>
  <c r="J7" i="2"/>
  <c r="J18" i="2" s="1"/>
  <c r="D18" i="1"/>
  <c r="H18" i="1"/>
  <c r="F18" i="1"/>
  <c r="AD8" i="2"/>
  <c r="AD9" i="2"/>
  <c r="AD10" i="2"/>
  <c r="AD11" i="2"/>
  <c r="AD12" i="2"/>
  <c r="AD13" i="2"/>
  <c r="AD14" i="2"/>
  <c r="AD15" i="2"/>
  <c r="AD16" i="2"/>
  <c r="AD17" i="2"/>
  <c r="AD18" i="2"/>
  <c r="AD7" i="2"/>
  <c r="AD8" i="1"/>
  <c r="AD9" i="1"/>
  <c r="AD10" i="1"/>
  <c r="AD11" i="1"/>
  <c r="AD12" i="1"/>
  <c r="AD13" i="1"/>
  <c r="AD14" i="1"/>
  <c r="AD15" i="1"/>
  <c r="AD16" i="1"/>
  <c r="AD17" i="1"/>
  <c r="AD18" i="1"/>
  <c r="AD7" i="1"/>
  <c r="Z8" i="1"/>
  <c r="Z9" i="1"/>
  <c r="Z10" i="1"/>
  <c r="Z11" i="1"/>
  <c r="Z12" i="1"/>
  <c r="Z13" i="1"/>
  <c r="Z14" i="1"/>
  <c r="Z15" i="1"/>
  <c r="Z16" i="1"/>
  <c r="Z17" i="1"/>
  <c r="Z18" i="1"/>
  <c r="Z7" i="1"/>
  <c r="W8" i="1"/>
  <c r="W9" i="1"/>
  <c r="W10" i="1"/>
  <c r="W11" i="1"/>
  <c r="W12" i="1"/>
  <c r="W13" i="1"/>
  <c r="W14" i="1"/>
  <c r="W15" i="1"/>
  <c r="W16" i="1"/>
  <c r="W17" i="1"/>
  <c r="W18" i="1"/>
  <c r="W7" i="1"/>
  <c r="U8" i="1"/>
  <c r="U9" i="1"/>
  <c r="U10" i="1"/>
  <c r="U11" i="1"/>
  <c r="U12" i="1"/>
  <c r="U13" i="1"/>
  <c r="U14" i="1"/>
  <c r="U15" i="1"/>
  <c r="U16" i="1"/>
  <c r="U17" i="1"/>
  <c r="U18" i="1"/>
  <c r="U7" i="1"/>
  <c r="R9" i="1"/>
  <c r="R10" i="1"/>
  <c r="R11" i="1"/>
  <c r="R12" i="1"/>
  <c r="R13" i="1"/>
  <c r="R14" i="1"/>
  <c r="R15" i="1"/>
  <c r="R16" i="1"/>
  <c r="R17" i="1"/>
  <c r="R18" i="1"/>
  <c r="R7" i="1"/>
  <c r="P18" i="1"/>
  <c r="P9" i="1"/>
  <c r="P10" i="1"/>
  <c r="P11" i="1"/>
  <c r="P12" i="1"/>
  <c r="P13" i="1"/>
  <c r="P14" i="1"/>
  <c r="P15" i="1"/>
  <c r="P16" i="1"/>
  <c r="P17" i="1"/>
  <c r="P7" i="1"/>
  <c r="M8" i="1"/>
  <c r="M9" i="1"/>
  <c r="M10" i="1"/>
  <c r="M11" i="1"/>
  <c r="M12" i="1"/>
  <c r="M13" i="1"/>
  <c r="M14" i="1"/>
  <c r="M15" i="1"/>
  <c r="M16" i="1"/>
  <c r="M17" i="1"/>
  <c r="M7" i="1"/>
  <c r="K8" i="1"/>
  <c r="K9" i="1"/>
  <c r="K10" i="1"/>
  <c r="K11" i="1"/>
  <c r="K12" i="1"/>
  <c r="K13" i="1"/>
  <c r="K14" i="1"/>
  <c r="K15" i="1"/>
  <c r="K16" i="1"/>
  <c r="K17" i="1"/>
  <c r="K7" i="1"/>
  <c r="M18" i="1" l="1"/>
  <c r="K18" i="1"/>
  <c r="R8" i="1"/>
  <c r="P8" i="1"/>
</calcChain>
</file>

<file path=xl/sharedStrings.xml><?xml version="1.0" encoding="utf-8"?>
<sst xmlns="http://schemas.openxmlformats.org/spreadsheetml/2006/main" count="102" uniqueCount="38">
  <si>
    <t>PHỤ LỤC 01</t>
  </si>
  <si>
    <t>BẢNG PHÂN BỔ CHỈ TIÊU GIẢM HỘ NGHÈO GIAI ĐOẠN 2016-20120</t>
  </si>
  <si>
    <t>STT</t>
  </si>
  <si>
    <t>Năm 2016</t>
  </si>
  <si>
    <t>Năm 2017</t>
  </si>
  <si>
    <t>Năm 2018</t>
  </si>
  <si>
    <t>Năm 2019</t>
  </si>
  <si>
    <t>Năm 2020</t>
  </si>
  <si>
    <t>Cuối năm 2020</t>
  </si>
  <si>
    <t>Tổng số dân
 đầu năm</t>
  </si>
  <si>
    <t>Hộ nghèo 
đầu năm</t>
  </si>
  <si>
    <t>Tỷ lệ 
(%)</t>
  </si>
  <si>
    <t>Chỉ tiêu 
giảm</t>
  </si>
  <si>
    <t>Tỷ lệ
 còn lại</t>
  </si>
  <si>
    <t>Tổng số hộ dân cuối năm</t>
  </si>
  <si>
    <t>Hộ nghèo 
cuối năm</t>
  </si>
  <si>
    <t>Thị trấn Sa Thầy</t>
  </si>
  <si>
    <t>Xã Sa Nghĩa</t>
  </si>
  <si>
    <t>Xã Sa Bình</t>
  </si>
  <si>
    <t>Xã Sa Sơn</t>
  </si>
  <si>
    <t>Xã Sa Nhơn</t>
  </si>
  <si>
    <t>Xã Ya Xiêr</t>
  </si>
  <si>
    <t>Xã Ya Ly</t>
  </si>
  <si>
    <t>Xã Ya Tăng</t>
  </si>
  <si>
    <t>Xã Rờ Kơi</t>
  </si>
  <si>
    <t>Xã Mô Rai</t>
  </si>
  <si>
    <t>Xã Hơ Moong</t>
  </si>
  <si>
    <t>Cộng</t>
  </si>
  <si>
    <t>Xã, 
thị trấn</t>
  </si>
  <si>
    <t>PHỤ LỤC 02</t>
  </si>
  <si>
    <t>BẢNG PHÂN BỔ CHỈ TIÊU GIẢM HỘ CẬN NGHÈO GIAI ĐOẠN 2016-20120</t>
  </si>
  <si>
    <t>Hộ cận nghèo 
đầu năm</t>
  </si>
  <si>
    <t>Hộ cận nghèo phát sinh</t>
  </si>
  <si>
    <t>Hộ cận nghèo 
cuối năm</t>
  </si>
  <si>
    <t>Xã,
 thị trấn</t>
  </si>
  <si>
    <t>Số phát sinh</t>
  </si>
  <si>
    <t>(Kèm theo Nghị quyết số      /2017/NQ-HĐND ngày 28 /7/2017 của HĐND huyện)</t>
  </si>
  <si>
    <t>(Kèm theo Nghị quyết số      /2017/NQ-HĐND ngày  28/7/2017 của HĐND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</si>
</sst>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  <scheme val="minor"/>
    </font>
    <font>
      <sz val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/>
    </xf>
    <xf numFmtId="0" fontId="8" fillId="0" borderId="4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3" fillId="0" borderId="0" xfId="7" applyFont="1" applyAlignment="1">
      <alignment horizontal="center"/>
    </xf>
    <xf numFmtId="0" fontId="8" fillId="0" borderId="1" xfId="7" applyFont="1" applyBorder="1" applyAlignment="1">
      <alignment horizontal="center" vertical="center" wrapText="1"/>
    </xf>
    <xf numFmtId="0" fontId="10" fillId="0" borderId="0" xfId="7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" fontId="9" fillId="0" borderId="2" xfId="2" applyNumberFormat="1" applyFont="1" applyBorder="1" applyAlignment="1">
      <alignment horizontal="center" vertical="center"/>
    </xf>
    <xf numFmtId="1" fontId="9" fillId="0" borderId="1" xfId="3" applyNumberFormat="1" applyFont="1" applyBorder="1" applyAlignment="1">
      <alignment horizontal="center" vertical="center"/>
    </xf>
    <xf numFmtId="1" fontId="9" fillId="0" borderId="1" xfId="4" applyNumberFormat="1" applyFont="1" applyBorder="1" applyAlignment="1">
      <alignment horizontal="center" vertical="center"/>
    </xf>
    <xf numFmtId="1" fontId="9" fillId="0" borderId="1" xfId="5" applyNumberFormat="1" applyFont="1" applyBorder="1" applyAlignment="1">
      <alignment horizontal="center" vertical="center"/>
    </xf>
    <xf numFmtId="1" fontId="9" fillId="0" borderId="1" xfId="6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1" fontId="8" fillId="0" borderId="1" xfId="3" applyNumberFormat="1" applyFont="1" applyBorder="1" applyAlignment="1">
      <alignment horizontal="center" vertical="center"/>
    </xf>
    <xf numFmtId="1" fontId="8" fillId="0" borderId="1" xfId="4" applyNumberFormat="1" applyFont="1" applyBorder="1" applyAlignment="1">
      <alignment horizontal="center" vertical="center"/>
    </xf>
    <xf numFmtId="1" fontId="8" fillId="0" borderId="1" xfId="5" applyNumberFormat="1" applyFont="1" applyBorder="1" applyAlignment="1">
      <alignment horizontal="center" vertical="center"/>
    </xf>
    <xf numFmtId="1" fontId="8" fillId="0" borderId="1" xfId="6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1" fillId="0" borderId="0" xfId="1" applyFont="1"/>
    <xf numFmtId="0" fontId="11" fillId="0" borderId="0" xfId="0" applyFont="1"/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1" fontId="11" fillId="0" borderId="0" xfId="0" applyNumberFormat="1" applyFont="1"/>
    <xf numFmtId="164" fontId="12" fillId="0" borderId="0" xfId="0" applyNumberFormat="1" applyFont="1"/>
    <xf numFmtId="0" fontId="7" fillId="0" borderId="1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/>
    </xf>
    <xf numFmtId="1" fontId="6" fillId="0" borderId="1" xfId="7" applyNumberFormat="1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2" fontId="6" fillId="0" borderId="1" xfId="7" applyNumberFormat="1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2" fontId="7" fillId="0" borderId="1" xfId="7" applyNumberFormat="1" applyFont="1" applyBorder="1" applyAlignment="1">
      <alignment horizontal="center" vertical="center"/>
    </xf>
    <xf numFmtId="1" fontId="7" fillId="0" borderId="1" xfId="7" applyNumberFormat="1" applyFont="1" applyBorder="1" applyAlignment="1">
      <alignment horizontal="center" vertical="center"/>
    </xf>
    <xf numFmtId="0" fontId="9" fillId="0" borderId="1" xfId="7" applyFont="1" applyBorder="1" applyAlignment="1">
      <alignment horizontal="left" vertical="center" wrapText="1"/>
    </xf>
    <xf numFmtId="0" fontId="2" fillId="0" borderId="0" xfId="7" applyFont="1"/>
  </cellXfs>
  <cellStyles count="8">
    <cellStyle name="Normal" xfId="0" builtinId="0"/>
    <cellStyle name="Normal 3" xfId="1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231913</xdr:colOff>
      <xdr:row>3</xdr:row>
      <xdr:rowOff>16565</xdr:rowOff>
    </xdr:from>
    <xdr:to>
      <xdr:col>15</xdr:col>
      <xdr:colOff>265043</xdr:colOff>
      <xdr:row>3</xdr:row>
      <xdr:rowOff>16565</xdr:rowOff>
    </xdr:to>
    <xdr:cxnSp macro="">
      <xdr:nvCxnSpPr>
        <xdr:cNvPr id="3" name="Straight Connector 2"/>
        <xdr:cNvCxnSpPr/>
      </xdr:nvCxnSpPr>
      <xdr:spPr>
        <a:xfrm>
          <a:off x="4257261" y="571500"/>
          <a:ext cx="67089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3</xdr:row>
      <xdr:rowOff>19050</xdr:rowOff>
    </xdr:from>
    <xdr:to>
      <xdr:col>14</xdr:col>
      <xdr:colOff>142875</xdr:colOff>
      <xdr:row>3</xdr:row>
      <xdr:rowOff>19050</xdr:rowOff>
    </xdr:to>
    <xdr:cxnSp macro="">
      <xdr:nvCxnSpPr>
        <xdr:cNvPr id="3" name="Straight Connector 2"/>
        <xdr:cNvCxnSpPr/>
      </xdr:nvCxnSpPr>
      <xdr:spPr>
        <a:xfrm>
          <a:off x="4038600" y="581025"/>
          <a:ext cx="981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opLeftCell="A7" zoomScale="115" zoomScaleNormal="115" workbookViewId="0">
      <selection activeCell="L7" sqref="L7"/>
    </sheetView>
  </sheetViews>
  <sheetFormatPr defaultRowHeight="15" x14ac:dyDescent="0.25"/>
  <cols>
    <col min="1" max="1" width="3.28515625" style="39" customWidth="1"/>
    <col min="2" max="2" width="11.42578125" style="39" customWidth="1"/>
    <col min="3" max="3" width="4.28515625" style="39" customWidth="1"/>
    <col min="4" max="4" width="4.85546875" style="39" customWidth="1"/>
    <col min="5" max="5" width="4.42578125" style="39" customWidth="1"/>
    <col min="6" max="6" width="4" style="39" customWidth="1"/>
    <col min="7" max="7" width="4.5703125" style="39" customWidth="1"/>
    <col min="8" max="8" width="4" style="39" customWidth="1"/>
    <col min="9" max="9" width="4.28515625" style="39" customWidth="1"/>
    <col min="10" max="10" width="4.7109375" style="39" customWidth="1"/>
    <col min="11" max="12" width="4" style="39" customWidth="1"/>
    <col min="13" max="13" width="4.42578125" style="39" customWidth="1"/>
    <col min="14" max="14" width="4.7109375" style="39" customWidth="1"/>
    <col min="15" max="15" width="4.85546875" style="39" customWidth="1"/>
    <col min="16" max="16" width="4.7109375" style="39" customWidth="1"/>
    <col min="17" max="17" width="4.5703125" style="39" customWidth="1"/>
    <col min="18" max="18" width="4.7109375" style="39" customWidth="1"/>
    <col min="19" max="19" width="5.42578125" style="39" customWidth="1"/>
    <col min="20" max="20" width="4.85546875" style="39" customWidth="1"/>
    <col min="21" max="21" width="4" style="39" customWidth="1"/>
    <col min="22" max="22" width="3.85546875" style="39" customWidth="1"/>
    <col min="23" max="23" width="4.140625" style="39" customWidth="1"/>
    <col min="24" max="24" width="5.140625" style="39" customWidth="1"/>
    <col min="25" max="26" width="5" style="39" customWidth="1"/>
    <col min="27" max="27" width="4.5703125" style="39" customWidth="1"/>
    <col min="28" max="28" width="6" style="39" customWidth="1"/>
    <col min="29" max="30" width="4.85546875" style="39" customWidth="1"/>
    <col min="31" max="16384" width="9.140625" style="39"/>
  </cols>
  <sheetData>
    <row r="1" spans="1:30" x14ac:dyDescent="0.25">
      <c r="A1" s="5" t="s">
        <v>0</v>
      </c>
      <c r="B1" s="5"/>
      <c r="C1" s="5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ht="14.2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4.25" customHeight="1" x14ac:dyDescent="0.25">
      <c r="A3" s="9" t="s">
        <v>36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5" spans="1:30" x14ac:dyDescent="0.25">
      <c r="A5" s="10" t="s">
        <v>2</v>
      </c>
      <c r="B5" s="12" t="s">
        <v>28</v>
      </c>
      <c r="C5" s="6" t="s">
        <v>3</v>
      </c>
      <c r="D5" s="7"/>
      <c r="E5" s="7"/>
      <c r="F5" s="7"/>
      <c r="G5" s="7"/>
      <c r="H5" s="8"/>
      <c r="I5" s="10" t="s">
        <v>4</v>
      </c>
      <c r="J5" s="10"/>
      <c r="K5" s="10"/>
      <c r="L5" s="10"/>
      <c r="M5" s="10"/>
      <c r="N5" s="10" t="s">
        <v>5</v>
      </c>
      <c r="O5" s="10"/>
      <c r="P5" s="10"/>
      <c r="Q5" s="10"/>
      <c r="R5" s="10"/>
      <c r="S5" s="10" t="s">
        <v>6</v>
      </c>
      <c r="T5" s="10"/>
      <c r="U5" s="10"/>
      <c r="V5" s="10"/>
      <c r="W5" s="10"/>
      <c r="X5" s="10" t="s">
        <v>7</v>
      </c>
      <c r="Y5" s="10"/>
      <c r="Z5" s="10"/>
      <c r="AA5" s="10"/>
      <c r="AB5" s="6" t="s">
        <v>8</v>
      </c>
      <c r="AC5" s="7"/>
      <c r="AD5" s="8"/>
    </row>
    <row r="6" spans="1:30" ht="47.25" customHeight="1" x14ac:dyDescent="0.25">
      <c r="A6" s="10"/>
      <c r="B6" s="10"/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35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9</v>
      </c>
      <c r="O6" s="2" t="s">
        <v>10</v>
      </c>
      <c r="P6" s="2" t="s">
        <v>11</v>
      </c>
      <c r="Q6" s="2" t="s">
        <v>12</v>
      </c>
      <c r="R6" s="2" t="s">
        <v>13</v>
      </c>
      <c r="S6" s="2" t="s">
        <v>9</v>
      </c>
      <c r="T6" s="2" t="s">
        <v>10</v>
      </c>
      <c r="U6" s="2" t="s">
        <v>11</v>
      </c>
      <c r="V6" s="2" t="s">
        <v>12</v>
      </c>
      <c r="W6" s="2" t="s">
        <v>13</v>
      </c>
      <c r="X6" s="2" t="s">
        <v>9</v>
      </c>
      <c r="Y6" s="2" t="s">
        <v>10</v>
      </c>
      <c r="Z6" s="2" t="s">
        <v>11</v>
      </c>
      <c r="AA6" s="2" t="s">
        <v>12</v>
      </c>
      <c r="AB6" s="2" t="s">
        <v>14</v>
      </c>
      <c r="AC6" s="2" t="s">
        <v>15</v>
      </c>
      <c r="AD6" s="2" t="s">
        <v>11</v>
      </c>
    </row>
    <row r="7" spans="1:30" ht="31.5" customHeight="1" x14ac:dyDescent="0.25">
      <c r="A7" s="20">
        <v>1</v>
      </c>
      <c r="B7" s="37" t="s">
        <v>16</v>
      </c>
      <c r="C7" s="40">
        <v>2482</v>
      </c>
      <c r="D7" s="21">
        <v>516</v>
      </c>
      <c r="E7" s="22">
        <v>20.789685737308623</v>
      </c>
      <c r="F7" s="21">
        <v>81</v>
      </c>
      <c r="G7" s="22">
        <v>18.170829975825946</v>
      </c>
      <c r="H7" s="23">
        <v>15</v>
      </c>
      <c r="I7" s="40">
        <v>2505</v>
      </c>
      <c r="J7" s="24">
        <f>D7-F7+H7</f>
        <v>450</v>
      </c>
      <c r="K7" s="22">
        <f>J7/I7*100</f>
        <v>17.964071856287426</v>
      </c>
      <c r="L7" s="23">
        <v>85</v>
      </c>
      <c r="M7" s="22">
        <f>(J7-L7)/I7*100</f>
        <v>14.570858283433132</v>
      </c>
      <c r="N7" s="31">
        <v>2556</v>
      </c>
      <c r="O7" s="25">
        <v>365</v>
      </c>
      <c r="P7" s="22">
        <f>O7/N7*100</f>
        <v>14.280125195618155</v>
      </c>
      <c r="Q7" s="41">
        <v>85</v>
      </c>
      <c r="R7" s="22">
        <f>(O7-Q7)/N7*100</f>
        <v>10.954616588419405</v>
      </c>
      <c r="S7" s="29">
        <v>2608</v>
      </c>
      <c r="T7" s="26">
        <v>280</v>
      </c>
      <c r="U7" s="22">
        <f>T7/S7*100</f>
        <v>10.736196319018406</v>
      </c>
      <c r="V7" s="23">
        <v>71</v>
      </c>
      <c r="W7" s="22">
        <f>(T7-V7)/S7*100</f>
        <v>8.013803680981594</v>
      </c>
      <c r="X7" s="29">
        <v>2661</v>
      </c>
      <c r="Y7" s="27">
        <v>209</v>
      </c>
      <c r="Z7" s="22">
        <f>Y7/X7*100</f>
        <v>7.8541901540774148</v>
      </c>
      <c r="AA7" s="41">
        <v>70</v>
      </c>
      <c r="AB7" s="29">
        <v>2715</v>
      </c>
      <c r="AC7" s="28">
        <v>139</v>
      </c>
      <c r="AD7" s="22">
        <f>AC7/AB7*100</f>
        <v>5.1197053406998156</v>
      </c>
    </row>
    <row r="8" spans="1:30" ht="24" customHeight="1" x14ac:dyDescent="0.25">
      <c r="A8" s="20">
        <v>2</v>
      </c>
      <c r="B8" s="37" t="s">
        <v>17</v>
      </c>
      <c r="C8" s="40">
        <v>696</v>
      </c>
      <c r="D8" s="21">
        <v>109</v>
      </c>
      <c r="E8" s="22">
        <v>15.517241379310345</v>
      </c>
      <c r="F8" s="21">
        <v>15</v>
      </c>
      <c r="G8" s="22">
        <v>13.36206896551724</v>
      </c>
      <c r="H8" s="23">
        <v>0</v>
      </c>
      <c r="I8" s="40">
        <v>712</v>
      </c>
      <c r="J8" s="24">
        <f t="shared" ref="J8:J17" si="0">D8-F8+H8</f>
        <v>94</v>
      </c>
      <c r="K8" s="22">
        <f t="shared" ref="K8:K18" si="1">J8/I8*100</f>
        <v>13.202247191011235</v>
      </c>
      <c r="L8" s="23">
        <v>18</v>
      </c>
      <c r="M8" s="22">
        <f t="shared" ref="M8:M18" si="2">(J8-L8)/I8*100</f>
        <v>10.674157303370785</v>
      </c>
      <c r="N8" s="31">
        <v>724</v>
      </c>
      <c r="O8" s="25">
        <f>J8-L8</f>
        <v>76</v>
      </c>
      <c r="P8" s="22">
        <f t="shared" ref="P8:P17" si="3">O8/N8*100</f>
        <v>10.497237569060774</v>
      </c>
      <c r="Q8" s="41">
        <v>16</v>
      </c>
      <c r="R8" s="22">
        <f t="shared" ref="R8:R18" si="4">(O8-Q8)/N8*100</f>
        <v>8.2872928176795568</v>
      </c>
      <c r="S8" s="29">
        <v>739</v>
      </c>
      <c r="T8" s="26">
        <v>60</v>
      </c>
      <c r="U8" s="22">
        <f t="shared" ref="U8:U18" si="5">T8/S8*100</f>
        <v>8.1190798376184041</v>
      </c>
      <c r="V8" s="23">
        <v>15</v>
      </c>
      <c r="W8" s="22">
        <f t="shared" ref="W8:W18" si="6">(T8-V8)/S8*100</f>
        <v>6.0893098782138031</v>
      </c>
      <c r="X8" s="29">
        <v>753</v>
      </c>
      <c r="Y8" s="27">
        <v>45</v>
      </c>
      <c r="Z8" s="22">
        <f t="shared" ref="Z8:Z18" si="7">Y8/X8*100</f>
        <v>5.9760956175298805</v>
      </c>
      <c r="AA8" s="41">
        <v>14</v>
      </c>
      <c r="AB8" s="29">
        <v>768</v>
      </c>
      <c r="AC8" s="28">
        <v>31</v>
      </c>
      <c r="AD8" s="22">
        <f t="shared" ref="AD8:AD18" si="8">AC8/AB8*100</f>
        <v>4.0364583333333339</v>
      </c>
    </row>
    <row r="9" spans="1:30" ht="24" customHeight="1" x14ac:dyDescent="0.25">
      <c r="A9" s="20">
        <v>3</v>
      </c>
      <c r="B9" s="37" t="s">
        <v>18</v>
      </c>
      <c r="C9" s="40">
        <v>1142</v>
      </c>
      <c r="D9" s="21">
        <v>666</v>
      </c>
      <c r="E9" s="22">
        <v>58.318739054290717</v>
      </c>
      <c r="F9" s="21">
        <v>73</v>
      </c>
      <c r="G9" s="22">
        <v>52.189141856392297</v>
      </c>
      <c r="H9" s="23">
        <v>3</v>
      </c>
      <c r="I9" s="40">
        <v>1145</v>
      </c>
      <c r="J9" s="24">
        <f t="shared" si="0"/>
        <v>596</v>
      </c>
      <c r="K9" s="22">
        <f t="shared" si="1"/>
        <v>52.052401746724883</v>
      </c>
      <c r="L9" s="23">
        <v>60</v>
      </c>
      <c r="M9" s="22">
        <f t="shared" si="2"/>
        <v>46.812227074235807</v>
      </c>
      <c r="N9" s="31">
        <v>1168</v>
      </c>
      <c r="O9" s="25">
        <v>536</v>
      </c>
      <c r="P9" s="22">
        <f t="shared" si="3"/>
        <v>45.890410958904113</v>
      </c>
      <c r="Q9" s="41">
        <v>135</v>
      </c>
      <c r="R9" s="22">
        <f t="shared" si="4"/>
        <v>34.332191780821915</v>
      </c>
      <c r="S9" s="29">
        <v>1192</v>
      </c>
      <c r="T9" s="26">
        <v>401</v>
      </c>
      <c r="U9" s="22">
        <f t="shared" si="5"/>
        <v>33.64093959731543</v>
      </c>
      <c r="V9" s="23">
        <v>125</v>
      </c>
      <c r="W9" s="22">
        <f t="shared" si="6"/>
        <v>23.154362416107382</v>
      </c>
      <c r="X9" s="29">
        <v>1216</v>
      </c>
      <c r="Y9" s="27">
        <v>276</v>
      </c>
      <c r="Z9" s="22">
        <f t="shared" si="7"/>
        <v>22.697368421052634</v>
      </c>
      <c r="AA9" s="41">
        <v>110</v>
      </c>
      <c r="AB9" s="29">
        <v>1241</v>
      </c>
      <c r="AC9" s="28">
        <v>166</v>
      </c>
      <c r="AD9" s="22">
        <f t="shared" si="8"/>
        <v>13.376309427880742</v>
      </c>
    </row>
    <row r="10" spans="1:30" ht="24" customHeight="1" x14ac:dyDescent="0.25">
      <c r="A10" s="20">
        <v>4</v>
      </c>
      <c r="B10" s="37" t="s">
        <v>19</v>
      </c>
      <c r="C10" s="40">
        <v>617</v>
      </c>
      <c r="D10" s="21">
        <v>42</v>
      </c>
      <c r="E10" s="22">
        <v>6.8071312803889779</v>
      </c>
      <c r="F10" s="21">
        <v>9</v>
      </c>
      <c r="G10" s="22">
        <v>5.5105348460291737</v>
      </c>
      <c r="H10" s="23">
        <v>1</v>
      </c>
      <c r="I10" s="40">
        <v>619</v>
      </c>
      <c r="J10" s="24">
        <f t="shared" si="0"/>
        <v>34</v>
      </c>
      <c r="K10" s="22">
        <f t="shared" si="1"/>
        <v>5.4927302100161546</v>
      </c>
      <c r="L10" s="23">
        <v>6</v>
      </c>
      <c r="M10" s="22">
        <f t="shared" si="2"/>
        <v>4.523424878836833</v>
      </c>
      <c r="N10" s="31">
        <v>642</v>
      </c>
      <c r="O10" s="25">
        <v>28</v>
      </c>
      <c r="P10" s="22">
        <f t="shared" si="3"/>
        <v>4.361370716510903</v>
      </c>
      <c r="Q10" s="41">
        <v>7</v>
      </c>
      <c r="R10" s="22">
        <f t="shared" si="4"/>
        <v>3.2710280373831773</v>
      </c>
      <c r="S10" s="29">
        <v>665</v>
      </c>
      <c r="T10" s="26">
        <v>21</v>
      </c>
      <c r="U10" s="22">
        <f t="shared" si="5"/>
        <v>3.1578947368421053</v>
      </c>
      <c r="V10" s="23">
        <v>6</v>
      </c>
      <c r="W10" s="22">
        <f t="shared" si="6"/>
        <v>2.2556390977443606</v>
      </c>
      <c r="X10" s="29">
        <v>679</v>
      </c>
      <c r="Y10" s="27">
        <v>15</v>
      </c>
      <c r="Z10" s="22">
        <f t="shared" si="7"/>
        <v>2.2091310751104567</v>
      </c>
      <c r="AA10" s="41">
        <v>6</v>
      </c>
      <c r="AB10" s="29">
        <v>693</v>
      </c>
      <c r="AC10" s="28">
        <v>9</v>
      </c>
      <c r="AD10" s="22">
        <f t="shared" si="8"/>
        <v>1.2987012987012987</v>
      </c>
    </row>
    <row r="11" spans="1:30" ht="24" customHeight="1" x14ac:dyDescent="0.25">
      <c r="A11" s="20">
        <v>5</v>
      </c>
      <c r="B11" s="37" t="s">
        <v>20</v>
      </c>
      <c r="C11" s="40">
        <v>916</v>
      </c>
      <c r="D11" s="21">
        <v>100</v>
      </c>
      <c r="E11" s="22">
        <v>10.91703056768559</v>
      </c>
      <c r="F11" s="21">
        <v>55</v>
      </c>
      <c r="G11" s="22">
        <v>6.5502183406113534</v>
      </c>
      <c r="H11" s="23">
        <v>3</v>
      </c>
      <c r="I11" s="40">
        <v>944</v>
      </c>
      <c r="J11" s="24">
        <f t="shared" si="0"/>
        <v>48</v>
      </c>
      <c r="K11" s="22">
        <f t="shared" si="1"/>
        <v>5.0847457627118651</v>
      </c>
      <c r="L11" s="23">
        <v>11</v>
      </c>
      <c r="M11" s="22">
        <f t="shared" si="2"/>
        <v>3.9194915254237288</v>
      </c>
      <c r="N11" s="31">
        <v>952</v>
      </c>
      <c r="O11" s="25">
        <v>37</v>
      </c>
      <c r="P11" s="22">
        <f t="shared" si="3"/>
        <v>3.8865546218487395</v>
      </c>
      <c r="Q11" s="41">
        <v>11</v>
      </c>
      <c r="R11" s="22">
        <f t="shared" si="4"/>
        <v>2.73109243697479</v>
      </c>
      <c r="S11" s="29">
        <v>971</v>
      </c>
      <c r="T11" s="26">
        <v>26</v>
      </c>
      <c r="U11" s="22">
        <f t="shared" si="5"/>
        <v>2.6776519052523171</v>
      </c>
      <c r="V11" s="23">
        <v>10</v>
      </c>
      <c r="W11" s="22">
        <f t="shared" si="6"/>
        <v>1.6477857878475797</v>
      </c>
      <c r="X11" s="29">
        <v>991</v>
      </c>
      <c r="Y11" s="27">
        <v>16</v>
      </c>
      <c r="Z11" s="22">
        <f t="shared" si="7"/>
        <v>1.6145307769929365</v>
      </c>
      <c r="AA11" s="41">
        <v>9</v>
      </c>
      <c r="AB11" s="29">
        <v>1011</v>
      </c>
      <c r="AC11" s="28">
        <v>7</v>
      </c>
      <c r="AD11" s="22">
        <f t="shared" si="8"/>
        <v>0.6923837784371909</v>
      </c>
    </row>
    <row r="12" spans="1:30" ht="24" customHeight="1" x14ac:dyDescent="0.25">
      <c r="A12" s="20">
        <v>6</v>
      </c>
      <c r="B12" s="37" t="s">
        <v>21</v>
      </c>
      <c r="C12" s="40">
        <v>1506</v>
      </c>
      <c r="D12" s="21">
        <v>698</v>
      </c>
      <c r="E12" s="22">
        <v>46.347941567065071</v>
      </c>
      <c r="F12" s="21">
        <v>112</v>
      </c>
      <c r="G12" s="22">
        <v>41.035856573705182</v>
      </c>
      <c r="H12" s="23">
        <v>32</v>
      </c>
      <c r="I12" s="40">
        <v>1505</v>
      </c>
      <c r="J12" s="24">
        <f t="shared" si="0"/>
        <v>618</v>
      </c>
      <c r="K12" s="22">
        <f t="shared" si="1"/>
        <v>41.06312292358804</v>
      </c>
      <c r="L12" s="23">
        <v>110</v>
      </c>
      <c r="M12" s="22">
        <f t="shared" si="2"/>
        <v>33.754152823920265</v>
      </c>
      <c r="N12" s="31">
        <v>1536</v>
      </c>
      <c r="O12" s="25">
        <v>508</v>
      </c>
      <c r="P12" s="22">
        <f t="shared" si="3"/>
        <v>33.072916666666671</v>
      </c>
      <c r="Q12" s="41">
        <v>110</v>
      </c>
      <c r="R12" s="22">
        <f t="shared" si="4"/>
        <v>25.911458333333332</v>
      </c>
      <c r="S12" s="29">
        <v>1567</v>
      </c>
      <c r="T12" s="26">
        <v>398</v>
      </c>
      <c r="U12" s="22">
        <f t="shared" si="5"/>
        <v>25.398851308232288</v>
      </c>
      <c r="V12" s="23">
        <v>98</v>
      </c>
      <c r="W12" s="22">
        <f t="shared" si="6"/>
        <v>19.144862795149969</v>
      </c>
      <c r="X12" s="29">
        <v>1599</v>
      </c>
      <c r="Y12" s="27">
        <v>300</v>
      </c>
      <c r="Z12" s="22">
        <f t="shared" si="7"/>
        <v>18.761726078799249</v>
      </c>
      <c r="AA12" s="41">
        <v>100</v>
      </c>
      <c r="AB12" s="29">
        <v>1631</v>
      </c>
      <c r="AC12" s="28">
        <v>200</v>
      </c>
      <c r="AD12" s="22">
        <f t="shared" si="8"/>
        <v>12.262415695892091</v>
      </c>
    </row>
    <row r="13" spans="1:30" ht="24" customHeight="1" x14ac:dyDescent="0.25">
      <c r="A13" s="20">
        <v>7</v>
      </c>
      <c r="B13" s="37" t="s">
        <v>22</v>
      </c>
      <c r="C13" s="40">
        <v>489</v>
      </c>
      <c r="D13" s="21">
        <v>250</v>
      </c>
      <c r="E13" s="22">
        <v>51.124744376278116</v>
      </c>
      <c r="F13" s="21">
        <v>34</v>
      </c>
      <c r="G13" s="22">
        <v>44.989775051124745</v>
      </c>
      <c r="H13" s="23">
        <v>4</v>
      </c>
      <c r="I13" s="40">
        <v>505</v>
      </c>
      <c r="J13" s="24">
        <f t="shared" si="0"/>
        <v>220</v>
      </c>
      <c r="K13" s="22">
        <f t="shared" si="1"/>
        <v>43.564356435643568</v>
      </c>
      <c r="L13" s="23">
        <v>30</v>
      </c>
      <c r="M13" s="22">
        <f t="shared" si="2"/>
        <v>37.623762376237622</v>
      </c>
      <c r="N13" s="31">
        <v>509</v>
      </c>
      <c r="O13" s="25">
        <v>190</v>
      </c>
      <c r="P13" s="22">
        <f t="shared" si="3"/>
        <v>37.328094302554028</v>
      </c>
      <c r="Q13" s="41">
        <v>31</v>
      </c>
      <c r="R13" s="22">
        <f t="shared" si="4"/>
        <v>31.237721021611005</v>
      </c>
      <c r="S13" s="29">
        <v>519</v>
      </c>
      <c r="T13" s="26">
        <v>159</v>
      </c>
      <c r="U13" s="22">
        <f t="shared" si="5"/>
        <v>30.635838150289018</v>
      </c>
      <c r="V13" s="23">
        <v>31</v>
      </c>
      <c r="W13" s="22">
        <f t="shared" si="6"/>
        <v>24.662813102119461</v>
      </c>
      <c r="X13" s="29">
        <v>530</v>
      </c>
      <c r="Y13" s="27">
        <v>128</v>
      </c>
      <c r="Z13" s="22">
        <f t="shared" si="7"/>
        <v>24.150943396226417</v>
      </c>
      <c r="AA13" s="41">
        <v>32</v>
      </c>
      <c r="AB13" s="29">
        <v>541</v>
      </c>
      <c r="AC13" s="28">
        <v>96</v>
      </c>
      <c r="AD13" s="22">
        <f t="shared" si="8"/>
        <v>17.744916820702404</v>
      </c>
    </row>
    <row r="14" spans="1:30" ht="24" customHeight="1" x14ac:dyDescent="0.25">
      <c r="A14" s="20">
        <v>8</v>
      </c>
      <c r="B14" s="37" t="s">
        <v>23</v>
      </c>
      <c r="C14" s="40">
        <v>377</v>
      </c>
      <c r="D14" s="21">
        <v>205</v>
      </c>
      <c r="E14" s="22">
        <v>54.37665782493368</v>
      </c>
      <c r="F14" s="21">
        <v>43</v>
      </c>
      <c r="G14" s="22">
        <v>46.419098143236077</v>
      </c>
      <c r="H14" s="23">
        <v>3</v>
      </c>
      <c r="I14" s="40">
        <v>394</v>
      </c>
      <c r="J14" s="24">
        <f t="shared" si="0"/>
        <v>165</v>
      </c>
      <c r="K14" s="22">
        <f t="shared" si="1"/>
        <v>41.878172588832484</v>
      </c>
      <c r="L14" s="23">
        <v>33</v>
      </c>
      <c r="M14" s="22">
        <f t="shared" si="2"/>
        <v>33.502538071065992</v>
      </c>
      <c r="N14" s="31">
        <v>392</v>
      </c>
      <c r="O14" s="25">
        <v>132</v>
      </c>
      <c r="P14" s="22">
        <f t="shared" si="3"/>
        <v>33.673469387755098</v>
      </c>
      <c r="Q14" s="41">
        <v>31</v>
      </c>
      <c r="R14" s="22">
        <f t="shared" si="4"/>
        <v>25.765306122448976</v>
      </c>
      <c r="S14" s="29">
        <v>400</v>
      </c>
      <c r="T14" s="26">
        <v>101</v>
      </c>
      <c r="U14" s="22">
        <f t="shared" si="5"/>
        <v>25.25</v>
      </c>
      <c r="V14" s="23">
        <v>27</v>
      </c>
      <c r="W14" s="22">
        <f t="shared" si="6"/>
        <v>18.5</v>
      </c>
      <c r="X14" s="29">
        <v>408</v>
      </c>
      <c r="Y14" s="27">
        <v>74</v>
      </c>
      <c r="Z14" s="22">
        <f t="shared" si="7"/>
        <v>18.137254901960784</v>
      </c>
      <c r="AA14" s="41">
        <v>32</v>
      </c>
      <c r="AB14" s="29">
        <v>417</v>
      </c>
      <c r="AC14" s="28">
        <v>42</v>
      </c>
      <c r="AD14" s="22">
        <f t="shared" si="8"/>
        <v>10.071942446043165</v>
      </c>
    </row>
    <row r="15" spans="1:30" ht="24" customHeight="1" x14ac:dyDescent="0.25">
      <c r="A15" s="20">
        <v>9</v>
      </c>
      <c r="B15" s="37" t="s">
        <v>24</v>
      </c>
      <c r="C15" s="40">
        <v>1281</v>
      </c>
      <c r="D15" s="21">
        <v>674</v>
      </c>
      <c r="E15" s="22">
        <v>52.615144418423107</v>
      </c>
      <c r="F15" s="21">
        <v>148</v>
      </c>
      <c r="G15" s="22">
        <v>44.418423106947699</v>
      </c>
      <c r="H15" s="23">
        <v>43</v>
      </c>
      <c r="I15" s="40">
        <v>1289</v>
      </c>
      <c r="J15" s="24">
        <f t="shared" si="0"/>
        <v>569</v>
      </c>
      <c r="K15" s="22">
        <f t="shared" si="1"/>
        <v>44.142746314972847</v>
      </c>
      <c r="L15" s="23">
        <v>100</v>
      </c>
      <c r="M15" s="22">
        <f t="shared" si="2"/>
        <v>36.38479441427463</v>
      </c>
      <c r="N15" s="31">
        <v>1309</v>
      </c>
      <c r="O15" s="25">
        <v>469</v>
      </c>
      <c r="P15" s="22">
        <f t="shared" si="3"/>
        <v>35.828877005347593</v>
      </c>
      <c r="Q15" s="41">
        <v>90</v>
      </c>
      <c r="R15" s="22">
        <f t="shared" si="4"/>
        <v>28.953399541634834</v>
      </c>
      <c r="S15" s="29">
        <v>1363</v>
      </c>
      <c r="T15" s="26">
        <v>379</v>
      </c>
      <c r="U15" s="22">
        <f t="shared" si="5"/>
        <v>27.806309611151868</v>
      </c>
      <c r="V15" s="23">
        <v>90</v>
      </c>
      <c r="W15" s="22">
        <f t="shared" si="6"/>
        <v>21.203228173147469</v>
      </c>
      <c r="X15" s="29">
        <v>1391</v>
      </c>
      <c r="Y15" s="27">
        <v>289</v>
      </c>
      <c r="Z15" s="22">
        <f t="shared" si="7"/>
        <v>20.776419841840401</v>
      </c>
      <c r="AA15" s="41">
        <v>83</v>
      </c>
      <c r="AB15" s="29">
        <v>1419</v>
      </c>
      <c r="AC15" s="28">
        <v>206</v>
      </c>
      <c r="AD15" s="22">
        <f t="shared" si="8"/>
        <v>14.517265680056376</v>
      </c>
    </row>
    <row r="16" spans="1:30" ht="24" customHeight="1" x14ac:dyDescent="0.25">
      <c r="A16" s="20">
        <v>10</v>
      </c>
      <c r="B16" s="37" t="s">
        <v>25</v>
      </c>
      <c r="C16" s="40">
        <v>750</v>
      </c>
      <c r="D16" s="21">
        <v>472</v>
      </c>
      <c r="E16" s="22">
        <v>62.93333333333333</v>
      </c>
      <c r="F16" s="21">
        <v>135</v>
      </c>
      <c r="G16" s="22">
        <v>49.6</v>
      </c>
      <c r="H16" s="23">
        <v>80</v>
      </c>
      <c r="I16" s="40">
        <v>1180</v>
      </c>
      <c r="J16" s="24">
        <f t="shared" si="0"/>
        <v>417</v>
      </c>
      <c r="K16" s="22">
        <f t="shared" si="1"/>
        <v>35.338983050847453</v>
      </c>
      <c r="L16" s="23">
        <v>50</v>
      </c>
      <c r="M16" s="22">
        <f t="shared" si="2"/>
        <v>31.101694915254235</v>
      </c>
      <c r="N16" s="31">
        <v>1204</v>
      </c>
      <c r="O16" s="25">
        <v>367</v>
      </c>
      <c r="P16" s="22">
        <f t="shared" si="3"/>
        <v>30.481727574750835</v>
      </c>
      <c r="Q16" s="41">
        <v>66</v>
      </c>
      <c r="R16" s="22">
        <f t="shared" si="4"/>
        <v>25</v>
      </c>
      <c r="S16" s="29">
        <v>1228</v>
      </c>
      <c r="T16" s="26">
        <v>301</v>
      </c>
      <c r="U16" s="22">
        <f t="shared" si="5"/>
        <v>24.511400651465799</v>
      </c>
      <c r="V16" s="23">
        <v>58</v>
      </c>
      <c r="W16" s="22">
        <f t="shared" si="6"/>
        <v>19.78827361563518</v>
      </c>
      <c r="X16" s="29">
        <v>1253</v>
      </c>
      <c r="Y16" s="27">
        <v>243</v>
      </c>
      <c r="Z16" s="22">
        <f t="shared" si="7"/>
        <v>19.39345570630487</v>
      </c>
      <c r="AA16" s="41">
        <v>55</v>
      </c>
      <c r="AB16" s="29">
        <v>1278</v>
      </c>
      <c r="AC16" s="28">
        <v>188</v>
      </c>
      <c r="AD16" s="22">
        <f t="shared" si="8"/>
        <v>14.710485133020345</v>
      </c>
    </row>
    <row r="17" spans="1:30" ht="24" customHeight="1" x14ac:dyDescent="0.25">
      <c r="A17" s="20">
        <v>11</v>
      </c>
      <c r="B17" s="37" t="s">
        <v>26</v>
      </c>
      <c r="C17" s="40">
        <v>1303</v>
      </c>
      <c r="D17" s="21">
        <v>926</v>
      </c>
      <c r="E17" s="22">
        <v>71.14351496546432</v>
      </c>
      <c r="F17" s="21">
        <v>151</v>
      </c>
      <c r="G17" s="22">
        <v>59.631619339984653</v>
      </c>
      <c r="H17" s="23">
        <v>0</v>
      </c>
      <c r="I17" s="40">
        <v>1325</v>
      </c>
      <c r="J17" s="24">
        <f t="shared" si="0"/>
        <v>775</v>
      </c>
      <c r="K17" s="22">
        <f t="shared" si="1"/>
        <v>58.490566037735846</v>
      </c>
      <c r="L17" s="23">
        <v>130</v>
      </c>
      <c r="M17" s="22">
        <f t="shared" si="2"/>
        <v>48.679245283018865</v>
      </c>
      <c r="N17" s="31">
        <v>1352</v>
      </c>
      <c r="O17" s="25">
        <v>645</v>
      </c>
      <c r="P17" s="22">
        <f t="shared" si="3"/>
        <v>47.707100591715978</v>
      </c>
      <c r="Q17" s="41">
        <v>130</v>
      </c>
      <c r="R17" s="22">
        <f t="shared" si="4"/>
        <v>38.091715976331358</v>
      </c>
      <c r="S17" s="29">
        <v>1377</v>
      </c>
      <c r="T17" s="26">
        <v>515</v>
      </c>
      <c r="U17" s="22">
        <f t="shared" si="5"/>
        <v>37.400145243282495</v>
      </c>
      <c r="V17" s="23">
        <v>123</v>
      </c>
      <c r="W17" s="22">
        <f t="shared" si="6"/>
        <v>28.467683369644153</v>
      </c>
      <c r="X17" s="29">
        <v>1405</v>
      </c>
      <c r="Y17" s="27">
        <v>392</v>
      </c>
      <c r="Z17" s="22">
        <f t="shared" si="7"/>
        <v>27.900355871886124</v>
      </c>
      <c r="AA17" s="41">
        <v>116</v>
      </c>
      <c r="AB17" s="29">
        <v>1440</v>
      </c>
      <c r="AC17" s="28">
        <v>276</v>
      </c>
      <c r="AD17" s="22">
        <f t="shared" si="8"/>
        <v>19.166666666666668</v>
      </c>
    </row>
    <row r="18" spans="1:30" ht="24" customHeight="1" x14ac:dyDescent="0.25">
      <c r="A18" s="20"/>
      <c r="B18" s="1" t="s">
        <v>27</v>
      </c>
      <c r="C18" s="29">
        <v>11559</v>
      </c>
      <c r="D18" s="29">
        <f>SUM(D7:D17)</f>
        <v>4658</v>
      </c>
      <c r="E18" s="30">
        <v>40.297603598927246</v>
      </c>
      <c r="F18" s="29">
        <f>SUM(F7:F17)</f>
        <v>856</v>
      </c>
      <c r="G18" s="30">
        <v>34.30227528332901</v>
      </c>
      <c r="H18" s="31">
        <f>SUM(H7:H17)</f>
        <v>184</v>
      </c>
      <c r="I18" s="29">
        <v>12123</v>
      </c>
      <c r="J18" s="32">
        <f>SUM(J7:J17)</f>
        <v>3986</v>
      </c>
      <c r="K18" s="30">
        <f t="shared" si="1"/>
        <v>32.87965025158789</v>
      </c>
      <c r="L18" s="31">
        <v>633</v>
      </c>
      <c r="M18" s="30">
        <f t="shared" si="2"/>
        <v>27.658170419863069</v>
      </c>
      <c r="N18" s="31">
        <v>12344</v>
      </c>
      <c r="O18" s="33">
        <v>3353</v>
      </c>
      <c r="P18" s="30">
        <f>O18/N18*100</f>
        <v>27.16299416720674</v>
      </c>
      <c r="Q18" s="29">
        <v>712</v>
      </c>
      <c r="R18" s="30">
        <f t="shared" si="4"/>
        <v>21.395009721322101</v>
      </c>
      <c r="S18" s="29">
        <v>12629</v>
      </c>
      <c r="T18" s="34">
        <v>2641</v>
      </c>
      <c r="U18" s="30">
        <f t="shared" si="5"/>
        <v>20.912186238023597</v>
      </c>
      <c r="V18" s="31">
        <v>654</v>
      </c>
      <c r="W18" s="30">
        <f t="shared" si="6"/>
        <v>15.733628949243805</v>
      </c>
      <c r="X18" s="29">
        <v>12886</v>
      </c>
      <c r="Y18" s="35">
        <v>1987</v>
      </c>
      <c r="Z18" s="30">
        <f t="shared" si="7"/>
        <v>15.41983548036629</v>
      </c>
      <c r="AA18" s="29">
        <v>627</v>
      </c>
      <c r="AB18" s="29">
        <v>13154</v>
      </c>
      <c r="AC18" s="36">
        <v>1360</v>
      </c>
      <c r="AD18" s="30">
        <f t="shared" si="8"/>
        <v>10.339060361867112</v>
      </c>
    </row>
    <row r="19" spans="1:30" x14ac:dyDescent="0.25">
      <c r="J19" s="42"/>
    </row>
    <row r="20" spans="1:30" x14ac:dyDescent="0.25">
      <c r="H20" s="42"/>
      <c r="J20" s="42"/>
    </row>
    <row r="21" spans="1:30" x14ac:dyDescent="0.25">
      <c r="J21" s="42"/>
    </row>
    <row r="22" spans="1:30" x14ac:dyDescent="0.25">
      <c r="J22" s="42"/>
    </row>
    <row r="23" spans="1:30" x14ac:dyDescent="0.25">
      <c r="J23" s="42"/>
    </row>
    <row r="24" spans="1:30" x14ac:dyDescent="0.25">
      <c r="J24" s="42"/>
    </row>
    <row r="25" spans="1:30" x14ac:dyDescent="0.25">
      <c r="J25" s="42"/>
    </row>
    <row r="26" spans="1:30" x14ac:dyDescent="0.25">
      <c r="J26" s="42"/>
    </row>
    <row r="27" spans="1:30" x14ac:dyDescent="0.25">
      <c r="J27" s="42"/>
    </row>
    <row r="28" spans="1:30" x14ac:dyDescent="0.25">
      <c r="J28" s="42"/>
    </row>
    <row r="29" spans="1:30" x14ac:dyDescent="0.25">
      <c r="J29" s="42"/>
    </row>
    <row r="30" spans="1:30" x14ac:dyDescent="0.25">
      <c r="J30" s="43"/>
    </row>
  </sheetData>
  <mergeCells count="11">
    <mergeCell ref="A1:C1"/>
    <mergeCell ref="C5:H5"/>
    <mergeCell ref="A3:AD3"/>
    <mergeCell ref="S5:W5"/>
    <mergeCell ref="X5:AA5"/>
    <mergeCell ref="AB5:AD5"/>
    <mergeCell ref="A2:AD2"/>
    <mergeCell ref="A5:A6"/>
    <mergeCell ref="B5:B6"/>
    <mergeCell ref="I5:M5"/>
    <mergeCell ref="N5:R5"/>
  </mergeCells>
  <pageMargins left="0.25" right="0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zoomScaleNormal="100" workbookViewId="0">
      <selection activeCell="Q6" sqref="Q6"/>
    </sheetView>
  </sheetViews>
  <sheetFormatPr defaultRowHeight="15" x14ac:dyDescent="0.25"/>
  <cols>
    <col min="1" max="1" width="4.140625" style="39" customWidth="1"/>
    <col min="2" max="2" width="13.140625" style="39" customWidth="1"/>
    <col min="3" max="3" width="6.5703125" style="39" customWidth="1"/>
    <col min="4" max="4" width="5.7109375" style="39" customWidth="1"/>
    <col min="5" max="5" width="5.140625" style="39" customWidth="1"/>
    <col min="6" max="6" width="5.7109375" style="39" customWidth="1"/>
    <col min="7" max="7" width="6.28515625" style="39" hidden="1" customWidth="1"/>
    <col min="8" max="8" width="5.5703125" style="39" customWidth="1"/>
    <col min="9" max="9" width="6" style="39" customWidth="1"/>
    <col min="10" max="10" width="5.42578125" style="39" customWidth="1"/>
    <col min="11" max="11" width="4.85546875" style="39" customWidth="1"/>
    <col min="12" max="12" width="5" style="39" customWidth="1"/>
    <col min="13" max="13" width="4.5703125" style="39" hidden="1" customWidth="1"/>
    <col min="14" max="14" width="5.85546875" style="39" customWidth="1"/>
    <col min="15" max="15" width="6.28515625" style="39" customWidth="1"/>
    <col min="16" max="16" width="4.7109375" style="39" customWidth="1"/>
    <col min="17" max="17" width="5.28515625" style="39" customWidth="1"/>
    <col min="18" max="18" width="0.140625" style="39" hidden="1" customWidth="1"/>
    <col min="19" max="19" width="6.28515625" style="39" customWidth="1"/>
    <col min="20" max="20" width="5.85546875" style="39" customWidth="1"/>
    <col min="21" max="21" width="4.85546875" style="39" customWidth="1"/>
    <col min="22" max="22" width="5" style="39" customWidth="1"/>
    <col min="23" max="23" width="6.28515625" style="39" hidden="1" customWidth="1"/>
    <col min="24" max="24" width="6.42578125" style="39" customWidth="1"/>
    <col min="25" max="25" width="5.5703125" style="39" customWidth="1"/>
    <col min="26" max="26" width="4.7109375" style="39" customWidth="1"/>
    <col min="27" max="27" width="5" style="39" customWidth="1"/>
    <col min="28" max="28" width="7" style="39" hidden="1" customWidth="1"/>
    <col min="29" max="29" width="5.42578125" style="39" customWidth="1"/>
    <col min="30" max="30" width="4.85546875" style="39" customWidth="1"/>
    <col min="31" max="16384" width="9.140625" style="39"/>
  </cols>
  <sheetData>
    <row r="1" spans="1:30" x14ac:dyDescent="0.25">
      <c r="A1" s="17" t="s">
        <v>29</v>
      </c>
      <c r="B1" s="17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15" customHeight="1" x14ac:dyDescent="0.2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4.25" customHeight="1" x14ac:dyDescent="0.25">
      <c r="A3" s="19" t="s">
        <v>37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5" spans="1:30" x14ac:dyDescent="0.25">
      <c r="A5" s="13" t="s">
        <v>2</v>
      </c>
      <c r="B5" s="18" t="s">
        <v>34</v>
      </c>
      <c r="C5" s="14" t="s">
        <v>3</v>
      </c>
      <c r="D5" s="15"/>
      <c r="E5" s="15"/>
      <c r="F5" s="15"/>
      <c r="G5" s="15"/>
      <c r="H5" s="16"/>
      <c r="I5" s="13" t="s">
        <v>4</v>
      </c>
      <c r="J5" s="13"/>
      <c r="K5" s="13"/>
      <c r="L5" s="13"/>
      <c r="M5" s="13"/>
      <c r="N5" s="13" t="s">
        <v>5</v>
      </c>
      <c r="O5" s="13"/>
      <c r="P5" s="13"/>
      <c r="Q5" s="13"/>
      <c r="R5" s="13"/>
      <c r="S5" s="13" t="s">
        <v>6</v>
      </c>
      <c r="T5" s="13"/>
      <c r="U5" s="13"/>
      <c r="V5" s="13"/>
      <c r="W5" s="13"/>
      <c r="X5" s="13" t="s">
        <v>7</v>
      </c>
      <c r="Y5" s="13"/>
      <c r="Z5" s="13"/>
      <c r="AA5" s="13"/>
      <c r="AB5" s="14" t="s">
        <v>8</v>
      </c>
      <c r="AC5" s="15"/>
      <c r="AD5" s="16"/>
    </row>
    <row r="6" spans="1:30" ht="66" customHeight="1" x14ac:dyDescent="0.25">
      <c r="A6" s="13"/>
      <c r="B6" s="13"/>
      <c r="C6" s="4" t="s">
        <v>9</v>
      </c>
      <c r="D6" s="4" t="s">
        <v>31</v>
      </c>
      <c r="E6" s="4" t="s">
        <v>11</v>
      </c>
      <c r="F6" s="4" t="s">
        <v>12</v>
      </c>
      <c r="G6" s="4" t="s">
        <v>13</v>
      </c>
      <c r="H6" s="4" t="s">
        <v>32</v>
      </c>
      <c r="I6" s="4" t="s">
        <v>9</v>
      </c>
      <c r="J6" s="4" t="s">
        <v>31</v>
      </c>
      <c r="K6" s="4" t="s">
        <v>11</v>
      </c>
      <c r="L6" s="4" t="s">
        <v>12</v>
      </c>
      <c r="M6" s="4" t="s">
        <v>13</v>
      </c>
      <c r="N6" s="4" t="s">
        <v>9</v>
      </c>
      <c r="O6" s="4" t="s">
        <v>31</v>
      </c>
      <c r="P6" s="4" t="s">
        <v>11</v>
      </c>
      <c r="Q6" s="4" t="s">
        <v>12</v>
      </c>
      <c r="R6" s="4" t="s">
        <v>13</v>
      </c>
      <c r="S6" s="4" t="s">
        <v>9</v>
      </c>
      <c r="T6" s="4" t="s">
        <v>31</v>
      </c>
      <c r="U6" s="4" t="s">
        <v>11</v>
      </c>
      <c r="V6" s="4" t="s">
        <v>12</v>
      </c>
      <c r="W6" s="4" t="s">
        <v>13</v>
      </c>
      <c r="X6" s="4" t="s">
        <v>9</v>
      </c>
      <c r="Y6" s="4" t="s">
        <v>31</v>
      </c>
      <c r="Z6" s="4" t="s">
        <v>11</v>
      </c>
      <c r="AA6" s="4" t="s">
        <v>12</v>
      </c>
      <c r="AB6" s="4" t="s">
        <v>14</v>
      </c>
      <c r="AC6" s="4" t="s">
        <v>33</v>
      </c>
      <c r="AD6" s="4" t="s">
        <v>11</v>
      </c>
    </row>
    <row r="7" spans="1:30" ht="23.25" customHeight="1" x14ac:dyDescent="0.25">
      <c r="A7" s="48">
        <v>1</v>
      </c>
      <c r="B7" s="53" t="s">
        <v>16</v>
      </c>
      <c r="C7" s="44">
        <v>2482</v>
      </c>
      <c r="D7" s="44">
        <v>108</v>
      </c>
      <c r="E7" s="49">
        <v>4.3513295729250601</v>
      </c>
      <c r="F7" s="45">
        <v>24</v>
      </c>
      <c r="G7" s="49">
        <v>3.3843674456083805</v>
      </c>
      <c r="H7" s="45">
        <v>12</v>
      </c>
      <c r="I7" s="44">
        <v>2505</v>
      </c>
      <c r="J7" s="46">
        <f>D7-F7+H7</f>
        <v>96</v>
      </c>
      <c r="K7" s="49">
        <v>3.8323353293413174</v>
      </c>
      <c r="L7" s="47">
        <v>16</v>
      </c>
      <c r="M7" s="49">
        <v>3.1936127744510974</v>
      </c>
      <c r="N7" s="52">
        <v>2556</v>
      </c>
      <c r="O7" s="47">
        <v>80</v>
      </c>
      <c r="P7" s="49">
        <v>3.1298904538341157</v>
      </c>
      <c r="Q7" s="47">
        <v>15</v>
      </c>
      <c r="R7" s="49">
        <v>2.5430359937402192</v>
      </c>
      <c r="S7" s="50">
        <v>2608</v>
      </c>
      <c r="T7" s="47">
        <v>65</v>
      </c>
      <c r="U7" s="49">
        <v>2.492331288343558</v>
      </c>
      <c r="V7" s="47">
        <v>10</v>
      </c>
      <c r="W7" s="49">
        <v>2.1088957055214723</v>
      </c>
      <c r="X7" s="50">
        <v>2661</v>
      </c>
      <c r="Y7" s="47">
        <v>55</v>
      </c>
      <c r="Z7" s="49">
        <v>2.0668921458098457</v>
      </c>
      <c r="AA7" s="47">
        <v>15</v>
      </c>
      <c r="AB7" s="50">
        <v>2715</v>
      </c>
      <c r="AC7" s="47">
        <v>40</v>
      </c>
      <c r="AD7" s="49">
        <f>AC7/C7*100</f>
        <v>1.6116035455277999</v>
      </c>
    </row>
    <row r="8" spans="1:30" ht="23.25" customHeight="1" x14ac:dyDescent="0.25">
      <c r="A8" s="48">
        <v>2</v>
      </c>
      <c r="B8" s="53" t="s">
        <v>17</v>
      </c>
      <c r="C8" s="44">
        <v>696</v>
      </c>
      <c r="D8" s="44">
        <v>18</v>
      </c>
      <c r="E8" s="49">
        <v>2.5862068965517242</v>
      </c>
      <c r="F8" s="45">
        <v>3</v>
      </c>
      <c r="G8" s="49">
        <v>2.1551724137931036</v>
      </c>
      <c r="H8" s="45">
        <v>0</v>
      </c>
      <c r="I8" s="44">
        <v>712</v>
      </c>
      <c r="J8" s="46">
        <f t="shared" ref="J8:J17" si="0">D8-F8+H8</f>
        <v>15</v>
      </c>
      <c r="K8" s="49">
        <v>2.106741573033708</v>
      </c>
      <c r="L8" s="47">
        <v>2</v>
      </c>
      <c r="M8" s="49">
        <v>1.8258426966292134</v>
      </c>
      <c r="N8" s="52">
        <v>724</v>
      </c>
      <c r="O8" s="47">
        <v>13</v>
      </c>
      <c r="P8" s="49">
        <v>1.7955801104972375</v>
      </c>
      <c r="Q8" s="47">
        <v>1.56</v>
      </c>
      <c r="R8" s="49">
        <v>1.580110497237569</v>
      </c>
      <c r="S8" s="50">
        <v>739</v>
      </c>
      <c r="T8" s="47">
        <v>11.44</v>
      </c>
      <c r="U8" s="49">
        <v>1.5480378890392421</v>
      </c>
      <c r="V8" s="47">
        <v>1.6016000000000001</v>
      </c>
      <c r="W8" s="49">
        <v>1.3313125845737483</v>
      </c>
      <c r="X8" s="50">
        <v>753</v>
      </c>
      <c r="Y8" s="47">
        <v>9.8384</v>
      </c>
      <c r="Z8" s="49">
        <v>1.3065604249667995</v>
      </c>
      <c r="AA8" s="47">
        <v>2</v>
      </c>
      <c r="AB8" s="50">
        <v>768</v>
      </c>
      <c r="AC8" s="47">
        <v>7.8384</v>
      </c>
      <c r="AD8" s="49">
        <f t="shared" ref="AD8:AD18" si="1">AC8/C8*100</f>
        <v>1.126206896551724</v>
      </c>
    </row>
    <row r="9" spans="1:30" ht="23.25" customHeight="1" x14ac:dyDescent="0.25">
      <c r="A9" s="48">
        <v>3</v>
      </c>
      <c r="B9" s="53" t="s">
        <v>18</v>
      </c>
      <c r="C9" s="44">
        <v>1142</v>
      </c>
      <c r="D9" s="44">
        <v>100</v>
      </c>
      <c r="E9" s="49">
        <v>8.7565674255691768</v>
      </c>
      <c r="F9" s="45">
        <v>17</v>
      </c>
      <c r="G9" s="49">
        <v>7.2679509632224164</v>
      </c>
      <c r="H9" s="45">
        <v>5</v>
      </c>
      <c r="I9" s="44">
        <v>1145</v>
      </c>
      <c r="J9" s="46">
        <f t="shared" si="0"/>
        <v>88</v>
      </c>
      <c r="K9" s="49">
        <v>7.6855895196506552</v>
      </c>
      <c r="L9" s="47">
        <v>9</v>
      </c>
      <c r="M9" s="49">
        <v>6.8995633187772922</v>
      </c>
      <c r="N9" s="52">
        <v>1168</v>
      </c>
      <c r="O9" s="47">
        <v>79</v>
      </c>
      <c r="P9" s="49">
        <v>6.7636986301369868</v>
      </c>
      <c r="Q9" s="47">
        <v>9.48</v>
      </c>
      <c r="R9" s="49">
        <v>5.9520547945205475</v>
      </c>
      <c r="S9" s="50">
        <v>1192</v>
      </c>
      <c r="T9" s="47">
        <v>69.52</v>
      </c>
      <c r="U9" s="49">
        <v>5.8322147651006704</v>
      </c>
      <c r="V9" s="47">
        <v>9.732800000000001</v>
      </c>
      <c r="W9" s="49">
        <v>5.0157046979865765</v>
      </c>
      <c r="X9" s="50">
        <v>1216</v>
      </c>
      <c r="Y9" s="47">
        <v>59.787199999999999</v>
      </c>
      <c r="Z9" s="49">
        <v>4.9167105263157893</v>
      </c>
      <c r="AA9" s="47">
        <v>20</v>
      </c>
      <c r="AB9" s="50">
        <v>1241</v>
      </c>
      <c r="AC9" s="47">
        <v>39.787199999999999</v>
      </c>
      <c r="AD9" s="49">
        <f t="shared" si="1"/>
        <v>3.4839929947460595</v>
      </c>
    </row>
    <row r="10" spans="1:30" ht="23.25" customHeight="1" x14ac:dyDescent="0.25">
      <c r="A10" s="48">
        <v>4</v>
      </c>
      <c r="B10" s="53" t="s">
        <v>19</v>
      </c>
      <c r="C10" s="44">
        <v>617</v>
      </c>
      <c r="D10" s="44">
        <v>82</v>
      </c>
      <c r="E10" s="49">
        <v>13.290113452188008</v>
      </c>
      <c r="F10" s="45">
        <v>15</v>
      </c>
      <c r="G10" s="49">
        <v>10.858995137763371</v>
      </c>
      <c r="H10" s="45">
        <v>9</v>
      </c>
      <c r="I10" s="44">
        <v>619</v>
      </c>
      <c r="J10" s="46">
        <f t="shared" si="0"/>
        <v>76</v>
      </c>
      <c r="K10" s="49">
        <v>12.277867528271406</v>
      </c>
      <c r="L10" s="47">
        <v>7</v>
      </c>
      <c r="M10" s="49">
        <v>11.147011308562197</v>
      </c>
      <c r="N10" s="52">
        <v>642</v>
      </c>
      <c r="O10" s="47">
        <v>69</v>
      </c>
      <c r="P10" s="49">
        <v>10.747663551401869</v>
      </c>
      <c r="Q10" s="47">
        <v>8.2799999999999994</v>
      </c>
      <c r="R10" s="49">
        <v>9.4579439252336446</v>
      </c>
      <c r="S10" s="50">
        <v>665</v>
      </c>
      <c r="T10" s="47">
        <v>60.72</v>
      </c>
      <c r="U10" s="49">
        <v>9.1308270676691734</v>
      </c>
      <c r="V10" s="47">
        <v>8.5007999999999999</v>
      </c>
      <c r="W10" s="49">
        <v>7.8525112781954887</v>
      </c>
      <c r="X10" s="50">
        <v>679</v>
      </c>
      <c r="Y10" s="47">
        <v>52.219200000000001</v>
      </c>
      <c r="Z10" s="49">
        <v>7.6906038291605308</v>
      </c>
      <c r="AA10" s="47">
        <v>15</v>
      </c>
      <c r="AB10" s="50">
        <v>693</v>
      </c>
      <c r="AC10" s="47">
        <v>37.219200000000001</v>
      </c>
      <c r="AD10" s="49">
        <f t="shared" si="1"/>
        <v>6.0322852512155594</v>
      </c>
    </row>
    <row r="11" spans="1:30" ht="23.25" customHeight="1" x14ac:dyDescent="0.25">
      <c r="A11" s="48">
        <v>5</v>
      </c>
      <c r="B11" s="53" t="s">
        <v>20</v>
      </c>
      <c r="C11" s="44">
        <v>916</v>
      </c>
      <c r="D11" s="44">
        <v>24</v>
      </c>
      <c r="E11" s="49">
        <v>2.6200873362445414</v>
      </c>
      <c r="F11" s="45">
        <v>17</v>
      </c>
      <c r="G11" s="49">
        <v>0.76419213973799127</v>
      </c>
      <c r="H11" s="45">
        <v>23</v>
      </c>
      <c r="I11" s="44">
        <v>944</v>
      </c>
      <c r="J11" s="46">
        <f t="shared" si="0"/>
        <v>30</v>
      </c>
      <c r="K11" s="49">
        <v>3.1779661016949152</v>
      </c>
      <c r="L11" s="47">
        <v>3</v>
      </c>
      <c r="M11" s="49">
        <v>2.8601694915254239</v>
      </c>
      <c r="N11" s="52">
        <v>952</v>
      </c>
      <c r="O11" s="47">
        <v>27</v>
      </c>
      <c r="P11" s="49">
        <v>2.8361344537815127</v>
      </c>
      <c r="Q11" s="47">
        <v>3.2399999999999998</v>
      </c>
      <c r="R11" s="49">
        <v>2.4957983193277316</v>
      </c>
      <c r="S11" s="50">
        <v>971</v>
      </c>
      <c r="T11" s="47">
        <v>23.76</v>
      </c>
      <c r="U11" s="49">
        <v>2.4469618949536565</v>
      </c>
      <c r="V11" s="47">
        <v>3.3264000000000005</v>
      </c>
      <c r="W11" s="49">
        <v>2.1043872296601442</v>
      </c>
      <c r="X11" s="50">
        <v>991</v>
      </c>
      <c r="Y11" s="47">
        <v>20.433600000000002</v>
      </c>
      <c r="Z11" s="49">
        <v>2.0619172552976792</v>
      </c>
      <c r="AA11" s="47">
        <v>5</v>
      </c>
      <c r="AB11" s="50">
        <v>1011</v>
      </c>
      <c r="AC11" s="47">
        <v>15.433600000000002</v>
      </c>
      <c r="AD11" s="49">
        <f t="shared" si="1"/>
        <v>1.6848908296943232</v>
      </c>
    </row>
    <row r="12" spans="1:30" ht="23.25" customHeight="1" x14ac:dyDescent="0.25">
      <c r="A12" s="48">
        <v>6</v>
      </c>
      <c r="B12" s="53" t="s">
        <v>21</v>
      </c>
      <c r="C12" s="44">
        <v>1506</v>
      </c>
      <c r="D12" s="44">
        <v>174</v>
      </c>
      <c r="E12" s="49">
        <v>11.553784860557768</v>
      </c>
      <c r="F12" s="45">
        <v>42</v>
      </c>
      <c r="G12" s="49">
        <v>8.7649402390438258</v>
      </c>
      <c r="H12" s="45">
        <v>23</v>
      </c>
      <c r="I12" s="44">
        <v>1505</v>
      </c>
      <c r="J12" s="46">
        <f t="shared" si="0"/>
        <v>155</v>
      </c>
      <c r="K12" s="49">
        <v>10.299003322259136</v>
      </c>
      <c r="L12" s="47">
        <v>24</v>
      </c>
      <c r="M12" s="49">
        <v>8.7043189368770779</v>
      </c>
      <c r="N12" s="52">
        <v>1536</v>
      </c>
      <c r="O12" s="47">
        <v>131</v>
      </c>
      <c r="P12" s="49">
        <v>8.5286458333333321</v>
      </c>
      <c r="Q12" s="47">
        <v>15.719999999999999</v>
      </c>
      <c r="R12" s="49">
        <v>7.5052083333333339</v>
      </c>
      <c r="S12" s="50">
        <v>1567</v>
      </c>
      <c r="T12" s="47">
        <v>115.28</v>
      </c>
      <c r="U12" s="49">
        <v>7.3567326100829611</v>
      </c>
      <c r="V12" s="47">
        <v>16.139200000000002</v>
      </c>
      <c r="W12" s="49">
        <v>6.3267900446713456</v>
      </c>
      <c r="X12" s="50">
        <v>1599</v>
      </c>
      <c r="Y12" s="47">
        <v>99.140799999999999</v>
      </c>
      <c r="Z12" s="49">
        <v>6.2001751094434026</v>
      </c>
      <c r="AA12" s="47">
        <v>30</v>
      </c>
      <c r="AB12" s="50">
        <v>1631</v>
      </c>
      <c r="AC12" s="47">
        <v>69.140799999999999</v>
      </c>
      <c r="AD12" s="49">
        <f t="shared" si="1"/>
        <v>4.5910225763612216</v>
      </c>
    </row>
    <row r="13" spans="1:30" ht="23.25" customHeight="1" x14ac:dyDescent="0.25">
      <c r="A13" s="48">
        <v>7</v>
      </c>
      <c r="B13" s="53" t="s">
        <v>22</v>
      </c>
      <c r="C13" s="44">
        <v>489</v>
      </c>
      <c r="D13" s="44">
        <v>73</v>
      </c>
      <c r="E13" s="49">
        <v>14.928425357873209</v>
      </c>
      <c r="F13" s="45">
        <v>13</v>
      </c>
      <c r="G13" s="49">
        <v>12.269938650306749</v>
      </c>
      <c r="H13" s="45">
        <v>6</v>
      </c>
      <c r="I13" s="44">
        <v>505</v>
      </c>
      <c r="J13" s="46">
        <f t="shared" si="0"/>
        <v>66</v>
      </c>
      <c r="K13" s="49">
        <v>13.06930693069307</v>
      </c>
      <c r="L13" s="47">
        <v>6</v>
      </c>
      <c r="M13" s="49">
        <v>11.881188118811881</v>
      </c>
      <c r="N13" s="52">
        <v>509</v>
      </c>
      <c r="O13" s="47">
        <v>60</v>
      </c>
      <c r="P13" s="49">
        <v>11.787819253438114</v>
      </c>
      <c r="Q13" s="47">
        <v>7.1999999999999993</v>
      </c>
      <c r="R13" s="49">
        <v>10.37328094302554</v>
      </c>
      <c r="S13" s="50">
        <v>519</v>
      </c>
      <c r="T13" s="47">
        <v>52.8</v>
      </c>
      <c r="U13" s="49">
        <v>10.173410404624276</v>
      </c>
      <c r="V13" s="47">
        <v>7.3920000000000003</v>
      </c>
      <c r="W13" s="49">
        <v>8.7491329479768769</v>
      </c>
      <c r="X13" s="50">
        <v>530</v>
      </c>
      <c r="Y13" s="47">
        <v>45.407999999999994</v>
      </c>
      <c r="Z13" s="49">
        <v>8.5675471698113199</v>
      </c>
      <c r="AA13" s="47">
        <v>10</v>
      </c>
      <c r="AB13" s="50">
        <v>541</v>
      </c>
      <c r="AC13" s="47">
        <v>35.407999999999994</v>
      </c>
      <c r="AD13" s="49">
        <f t="shared" si="1"/>
        <v>7.2408997955010213</v>
      </c>
    </row>
    <row r="14" spans="1:30" ht="23.25" customHeight="1" x14ac:dyDescent="0.25">
      <c r="A14" s="48">
        <v>8</v>
      </c>
      <c r="B14" s="53" t="s">
        <v>23</v>
      </c>
      <c r="C14" s="44">
        <v>377</v>
      </c>
      <c r="D14" s="44">
        <v>81</v>
      </c>
      <c r="E14" s="49">
        <v>21.485411140583555</v>
      </c>
      <c r="F14" s="45">
        <v>11</v>
      </c>
      <c r="G14" s="49">
        <v>18.567639257294431</v>
      </c>
      <c r="H14" s="45">
        <v>1</v>
      </c>
      <c r="I14" s="44">
        <v>394</v>
      </c>
      <c r="J14" s="46">
        <f t="shared" si="0"/>
        <v>71</v>
      </c>
      <c r="K14" s="49">
        <v>18.020304568527919</v>
      </c>
      <c r="L14" s="47">
        <v>7</v>
      </c>
      <c r="M14" s="49">
        <v>16.243654822335024</v>
      </c>
      <c r="N14" s="52">
        <v>392</v>
      </c>
      <c r="O14" s="47">
        <v>64</v>
      </c>
      <c r="P14" s="49">
        <v>16.326530612244898</v>
      </c>
      <c r="Q14" s="47">
        <v>7.68</v>
      </c>
      <c r="R14" s="49">
        <v>14.36734693877551</v>
      </c>
      <c r="S14" s="50">
        <v>400</v>
      </c>
      <c r="T14" s="47">
        <v>56.32</v>
      </c>
      <c r="U14" s="49">
        <v>14.08</v>
      </c>
      <c r="V14" s="47">
        <v>7.8848000000000011</v>
      </c>
      <c r="W14" s="49">
        <v>12.1088</v>
      </c>
      <c r="X14" s="50">
        <v>408</v>
      </c>
      <c r="Y14" s="47">
        <v>48.435200000000002</v>
      </c>
      <c r="Z14" s="49">
        <v>11.871372549019608</v>
      </c>
      <c r="AA14" s="47">
        <v>15</v>
      </c>
      <c r="AB14" s="50">
        <v>417</v>
      </c>
      <c r="AC14" s="47">
        <v>33.435200000000002</v>
      </c>
      <c r="AD14" s="49">
        <f t="shared" si="1"/>
        <v>8.868753315649867</v>
      </c>
    </row>
    <row r="15" spans="1:30" ht="23.25" customHeight="1" x14ac:dyDescent="0.25">
      <c r="A15" s="48">
        <v>9</v>
      </c>
      <c r="B15" s="53" t="s">
        <v>24</v>
      </c>
      <c r="C15" s="44">
        <v>1281</v>
      </c>
      <c r="D15" s="44">
        <v>83</v>
      </c>
      <c r="E15" s="49">
        <v>6.479313036690086</v>
      </c>
      <c r="F15" s="45">
        <v>19</v>
      </c>
      <c r="G15" s="49">
        <v>4.9960967993754881</v>
      </c>
      <c r="H15" s="45">
        <v>76</v>
      </c>
      <c r="I15" s="44">
        <v>1289</v>
      </c>
      <c r="J15" s="46">
        <f t="shared" si="0"/>
        <v>140</v>
      </c>
      <c r="K15" s="49">
        <v>10.861132660977502</v>
      </c>
      <c r="L15" s="47">
        <v>30</v>
      </c>
      <c r="M15" s="49">
        <v>8.5337470907680366</v>
      </c>
      <c r="N15" s="52">
        <v>1309</v>
      </c>
      <c r="O15" s="47">
        <v>110</v>
      </c>
      <c r="P15" s="49">
        <v>8.4033613445378155</v>
      </c>
      <c r="Q15" s="47">
        <v>13.2</v>
      </c>
      <c r="R15" s="49">
        <v>7.3949579831932777</v>
      </c>
      <c r="S15" s="50">
        <v>1363</v>
      </c>
      <c r="T15" s="47">
        <v>96.8</v>
      </c>
      <c r="U15" s="49">
        <v>7.1019809244314018</v>
      </c>
      <c r="V15" s="47">
        <v>13.552000000000001</v>
      </c>
      <c r="W15" s="49">
        <v>6.1077035950110039</v>
      </c>
      <c r="X15" s="50">
        <v>1391</v>
      </c>
      <c r="Y15" s="47">
        <v>83.24799999999999</v>
      </c>
      <c r="Z15" s="49">
        <v>5.9847591660675761</v>
      </c>
      <c r="AA15" s="47">
        <v>35</v>
      </c>
      <c r="AB15" s="50">
        <v>1419</v>
      </c>
      <c r="AC15" s="47">
        <v>48.24799999999999</v>
      </c>
      <c r="AD15" s="49">
        <f t="shared" si="1"/>
        <v>3.7664324746291951</v>
      </c>
    </row>
    <row r="16" spans="1:30" ht="23.25" customHeight="1" x14ac:dyDescent="0.25">
      <c r="A16" s="48">
        <v>10</v>
      </c>
      <c r="B16" s="53" t="s">
        <v>25</v>
      </c>
      <c r="C16" s="44">
        <v>750</v>
      </c>
      <c r="D16" s="44">
        <v>150</v>
      </c>
      <c r="E16" s="49">
        <v>20</v>
      </c>
      <c r="F16" s="45">
        <v>50</v>
      </c>
      <c r="G16" s="49">
        <v>13.333333333333334</v>
      </c>
      <c r="H16" s="45">
        <v>254</v>
      </c>
      <c r="I16" s="44">
        <v>1180</v>
      </c>
      <c r="J16" s="46">
        <f t="shared" si="0"/>
        <v>354</v>
      </c>
      <c r="K16" s="49">
        <v>30</v>
      </c>
      <c r="L16" s="47">
        <v>71</v>
      </c>
      <c r="M16" s="49">
        <v>23.983050847457626</v>
      </c>
      <c r="N16" s="52">
        <v>1204</v>
      </c>
      <c r="O16" s="47">
        <v>283</v>
      </c>
      <c r="P16" s="49">
        <v>23.504983388704321</v>
      </c>
      <c r="Q16" s="47">
        <v>33.96</v>
      </c>
      <c r="R16" s="49">
        <v>20.684385382059801</v>
      </c>
      <c r="S16" s="50">
        <v>1228</v>
      </c>
      <c r="T16" s="47">
        <v>249.04</v>
      </c>
      <c r="U16" s="49">
        <v>20.280130293159608</v>
      </c>
      <c r="V16" s="47">
        <v>34.865600000000001</v>
      </c>
      <c r="W16" s="49">
        <v>17.440912052117262</v>
      </c>
      <c r="X16" s="50">
        <v>1253</v>
      </c>
      <c r="Y16" s="47">
        <v>214.17439999999999</v>
      </c>
      <c r="Z16" s="49">
        <v>17.092928970470869</v>
      </c>
      <c r="AA16" s="47">
        <v>73</v>
      </c>
      <c r="AB16" s="50">
        <v>1278</v>
      </c>
      <c r="AC16" s="47">
        <v>141.17439999999999</v>
      </c>
      <c r="AD16" s="49">
        <f t="shared" si="1"/>
        <v>18.82325333333333</v>
      </c>
    </row>
    <row r="17" spans="1:30" ht="23.25" customHeight="1" x14ac:dyDescent="0.25">
      <c r="A17" s="48">
        <v>11</v>
      </c>
      <c r="B17" s="53" t="s">
        <v>26</v>
      </c>
      <c r="C17" s="44">
        <v>1303</v>
      </c>
      <c r="D17" s="44">
        <v>90</v>
      </c>
      <c r="E17" s="49">
        <v>6.9071373752877978</v>
      </c>
      <c r="F17" s="45">
        <v>18</v>
      </c>
      <c r="G17" s="49">
        <v>5.5257099002302379</v>
      </c>
      <c r="H17" s="45">
        <v>13</v>
      </c>
      <c r="I17" s="44">
        <v>1325</v>
      </c>
      <c r="J17" s="46">
        <f t="shared" si="0"/>
        <v>85</v>
      </c>
      <c r="K17" s="49">
        <v>6.4150943396226419</v>
      </c>
      <c r="L17" s="47">
        <v>8</v>
      </c>
      <c r="M17" s="49">
        <v>5.8113207547169807</v>
      </c>
      <c r="N17" s="52">
        <v>1352</v>
      </c>
      <c r="O17" s="47">
        <v>77</v>
      </c>
      <c r="P17" s="49">
        <v>5.6952662721893494</v>
      </c>
      <c r="Q17" s="47">
        <v>9.24</v>
      </c>
      <c r="R17" s="49">
        <v>5.0118343195266277</v>
      </c>
      <c r="S17" s="50">
        <v>1377</v>
      </c>
      <c r="T17" s="47">
        <v>67.760000000000005</v>
      </c>
      <c r="U17" s="49">
        <v>4.9208424110384898</v>
      </c>
      <c r="V17" s="47">
        <v>9.4864000000000015</v>
      </c>
      <c r="W17" s="49">
        <v>4.231924473493101</v>
      </c>
      <c r="X17" s="50">
        <v>1405</v>
      </c>
      <c r="Y17" s="47">
        <v>58.273600000000002</v>
      </c>
      <c r="Z17" s="49">
        <v>4.1475871886120999</v>
      </c>
      <c r="AA17" s="47">
        <v>18</v>
      </c>
      <c r="AB17" s="50">
        <v>1440</v>
      </c>
      <c r="AC17" s="47">
        <v>40.273600000000002</v>
      </c>
      <c r="AD17" s="49">
        <f t="shared" si="1"/>
        <v>3.0908365310821186</v>
      </c>
    </row>
    <row r="18" spans="1:30" ht="23.25" customHeight="1" x14ac:dyDescent="0.25">
      <c r="A18" s="48"/>
      <c r="B18" s="3" t="s">
        <v>27</v>
      </c>
      <c r="C18" s="50">
        <v>11559</v>
      </c>
      <c r="D18" s="50">
        <v>983</v>
      </c>
      <c r="E18" s="51">
        <v>8.5041958646941787</v>
      </c>
      <c r="F18" s="50">
        <v>229</v>
      </c>
      <c r="G18" s="51">
        <v>6.52305562764945</v>
      </c>
      <c r="H18" s="52">
        <v>422</v>
      </c>
      <c r="I18" s="50">
        <v>12123</v>
      </c>
      <c r="J18" s="46">
        <f>SUM(J7:J17)</f>
        <v>1176</v>
      </c>
      <c r="K18" s="51">
        <v>9.7005691660480071</v>
      </c>
      <c r="L18" s="52">
        <v>183</v>
      </c>
      <c r="M18" s="51">
        <v>8.1910418213313534</v>
      </c>
      <c r="N18" s="52">
        <v>12344</v>
      </c>
      <c r="O18" s="52">
        <v>993</v>
      </c>
      <c r="P18" s="51">
        <v>8.044394037589111</v>
      </c>
      <c r="Q18" s="52">
        <v>124.55999999999999</v>
      </c>
      <c r="R18" s="51">
        <v>7.0353208036292942</v>
      </c>
      <c r="S18" s="50">
        <v>12629</v>
      </c>
      <c r="T18" s="52">
        <v>868.44</v>
      </c>
      <c r="U18" s="51">
        <v>6.8765539631007995</v>
      </c>
      <c r="V18" s="52">
        <v>122.48160000000001</v>
      </c>
      <c r="W18" s="51">
        <v>5.9067099532821281</v>
      </c>
      <c r="X18" s="50">
        <v>12886</v>
      </c>
      <c r="Y18" s="52">
        <v>745.95839999999998</v>
      </c>
      <c r="Z18" s="51">
        <v>5.78890578922862</v>
      </c>
      <c r="AA18" s="50">
        <v>238</v>
      </c>
      <c r="AB18" s="50">
        <v>13154</v>
      </c>
      <c r="AC18" s="52">
        <v>507.95839999999998</v>
      </c>
      <c r="AD18" s="51">
        <f t="shared" si="1"/>
        <v>4.3944839518989536</v>
      </c>
    </row>
  </sheetData>
  <mergeCells count="11">
    <mergeCell ref="S5:W5"/>
    <mergeCell ref="X5:AA5"/>
    <mergeCell ref="AB5:AD5"/>
    <mergeCell ref="A2:AD2"/>
    <mergeCell ref="A1:B1"/>
    <mergeCell ref="A5:A6"/>
    <mergeCell ref="B5:B6"/>
    <mergeCell ref="I5:M5"/>
    <mergeCell ref="N5:R5"/>
    <mergeCell ref="C5:H5"/>
    <mergeCell ref="A3:AD3"/>
  </mergeCells>
  <pageMargins left="0.25" right="0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 NGHEO</vt:lpstr>
      <vt:lpstr>HO CAN NGHEO</vt:lpstr>
      <vt:lpstr>Sheet3</vt:lpstr>
      <vt:lpstr>'HO CAN NGHEO'!Print_Area</vt:lpstr>
      <vt:lpstr>'HO NGHEO'!Print_Area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ipl</dc:creator>
  <cp:lastModifiedBy>MT-0934466369</cp:lastModifiedBy>
  <cp:lastPrinted>2017-07-31T08:38:38Z</cp:lastPrinted>
  <dcterms:created xsi:type="dcterms:W3CDTF">2017-07-22T07:55:16Z</dcterms:created>
  <dcterms:modified xsi:type="dcterms:W3CDTF">2017-07-31T08:38:58Z</dcterms:modified>
</cp:coreProperties>
</file>