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45" windowWidth="19575" windowHeight="7365"/>
  </bookViews>
  <sheets>
    <sheet name="PL 1" sheetId="4" r:id="rId1"/>
    <sheet name="Sheet1" sheetId="1" r:id="rId2"/>
  </sheets>
  <definedNames>
    <definedName name="_xlnm.Print_Titles" localSheetId="0">'PL 1'!$7:$8</definedName>
  </definedNames>
  <calcPr calcId="124519"/>
</workbook>
</file>

<file path=xl/calcChain.xml><?xml version="1.0" encoding="utf-8"?>
<calcChain xmlns="http://schemas.openxmlformats.org/spreadsheetml/2006/main">
  <c r="E77" i="4"/>
  <c r="D77"/>
  <c r="E80"/>
  <c r="F80" s="1"/>
  <c r="D80"/>
  <c r="G80" l="1"/>
  <c r="G77" s="1"/>
  <c r="F77"/>
  <c r="D11" i="1" l="1"/>
  <c r="D21"/>
  <c r="D20" s="1"/>
  <c r="D6" s="1"/>
  <c r="D24"/>
  <c r="D17"/>
  <c r="D12"/>
  <c r="D7"/>
  <c r="D162" i="4"/>
  <c r="E161"/>
  <c r="G161" s="1"/>
  <c r="F161" s="1"/>
  <c r="D161"/>
  <c r="J160"/>
  <c r="I160"/>
  <c r="J159"/>
  <c r="I159"/>
  <c r="J158"/>
  <c r="I158"/>
  <c r="J157"/>
  <c r="I157"/>
  <c r="H88"/>
  <c r="D88"/>
  <c r="E85"/>
  <c r="E88" s="1"/>
  <c r="H80"/>
  <c r="J70"/>
  <c r="I70"/>
  <c r="G70"/>
  <c r="F70"/>
  <c r="C69"/>
  <c r="H68"/>
  <c r="G68"/>
  <c r="F68" s="1"/>
  <c r="E68"/>
  <c r="G67"/>
  <c r="G66" s="1"/>
  <c r="E67"/>
  <c r="H66"/>
  <c r="E66"/>
  <c r="D66"/>
  <c r="I55"/>
  <c r="H55"/>
  <c r="G55"/>
  <c r="F55"/>
  <c r="E55"/>
  <c r="D55"/>
  <c r="J52"/>
  <c r="J55" s="1"/>
  <c r="I52"/>
  <c r="H48"/>
  <c r="E48"/>
  <c r="D48"/>
  <c r="J47"/>
  <c r="I47"/>
  <c r="J46"/>
  <c r="I46"/>
  <c r="L41"/>
  <c r="I19"/>
  <c r="G15"/>
  <c r="G48" s="1"/>
  <c r="F15"/>
  <c r="I15" s="1"/>
  <c r="J14"/>
  <c r="I14"/>
  <c r="J13"/>
  <c r="I13"/>
  <c r="G85" l="1"/>
  <c r="G88" s="1"/>
  <c r="I68"/>
  <c r="J68"/>
  <c r="F162"/>
  <c r="I161"/>
  <c r="J161"/>
  <c r="F48"/>
  <c r="J15"/>
  <c r="F85"/>
  <c r="F67"/>
  <c r="J77"/>
  <c r="J80" s="1"/>
  <c r="I77"/>
  <c r="I80" s="1"/>
  <c r="J67" l="1"/>
  <c r="I67"/>
  <c r="F66"/>
  <c r="I48"/>
  <c r="J48"/>
  <c r="E162"/>
  <c r="J162" s="1"/>
  <c r="H162"/>
  <c r="I162"/>
  <c r="F88"/>
  <c r="I85"/>
  <c r="I88" s="1"/>
  <c r="J85"/>
  <c r="J88" s="1"/>
  <c r="I66" l="1"/>
  <c r="J66"/>
</calcChain>
</file>

<file path=xl/sharedStrings.xml><?xml version="1.0" encoding="utf-8"?>
<sst xmlns="http://schemas.openxmlformats.org/spreadsheetml/2006/main" count="398" uniqueCount="243">
  <si>
    <t>STT</t>
  </si>
  <si>
    <t>Nội dung/Tiêu chí/Tiêu chí thành phần</t>
  </si>
  <si>
    <t>Điểm tối đa</t>
  </si>
  <si>
    <t>Tổng cộng (A+B+C)</t>
  </si>
  <si>
    <t>A.</t>
  </si>
  <si>
    <t>Kết quả tiết kiệm dự toán chi thường xuyên (loại trừ số kinh phí đã thực hiện tiết kiệm để cải cách tiền lương)</t>
  </si>
  <si>
    <t>Tiết kiệm dưới 5% so với dự toán kinh phí được giao</t>
  </si>
  <si>
    <t>Tiết kiệm trên 5% đến 9% so với dự toán kinh phí được giao</t>
  </si>
  <si>
    <t>Tiết kiệm trên 9% so với dự toán kinh phí được giao</t>
  </si>
  <si>
    <t>B.</t>
  </si>
  <si>
    <t>Kết quả thực hành tiết kiệm, chống lãng phí trong chi thường xuyên của các đơn vị dự toán ngân sách cấp dưới trực tiếp và ngân sách cấp xã</t>
  </si>
  <si>
    <t>I</t>
  </si>
  <si>
    <t>Kết quả chấm điểm của các đơn vị dự toán ngân sách trực thuộc và ngân sách cấp xã</t>
  </si>
  <si>
    <t>Trên 80% đơn vị dự toán ngân sách cấp dưới trực tiếp và ngân sách cấp xã đạt 80 điểm trở lên</t>
  </si>
  <si>
    <t>Từ 50%- 80% đơn vị dự toán ngân sách cấp dưới trực tiếp và ngân sách cấp xã đạt 80 điểm trở lên</t>
  </si>
  <si>
    <t>Từ 20% đến dưới 50% đơn vị dự toán ngân sách cấp dưới trực tiếp và ngân sách cấp xã đạt 80 điểm trở lên</t>
  </si>
  <si>
    <t>Dưới 20% đơn vị dự toán ngân sách cấp dưới trực tiếp và ngân sách cấp xã đạt 80 điểm trở lên</t>
  </si>
  <si>
    <t>II</t>
  </si>
  <si>
    <t>Kết quả thực hiện giảm biên chế theo kế hoạch, chỉ tiêu được cấp có thẩm quyền giao</t>
  </si>
  <si>
    <t>Thực hiện đúng kế hoạch, chỉ tiêu theo quy định</t>
  </si>
  <si>
    <t>Không thực hiện đúng kế hoạch, chỉ tiêu theo quy định</t>
  </si>
  <si>
    <t>C.</t>
  </si>
  <si>
    <t>Hoạt động tuyên truyền, phổ biến, kiểm tra, thanh tra trong thực hành tiết kiệm, chống lãng phí</t>
  </si>
  <si>
    <t>Tuyên truyền, phổ biến về thực hành tiết kiệm, chống lãng phí</t>
  </si>
  <si>
    <t>1.1</t>
  </si>
  <si>
    <t>Xây dựng kế hoạch tuyên truyền, phổ biến trong thực hành tiết kiệm, chống lãng phí</t>
  </si>
  <si>
    <t>1.2</t>
  </si>
  <si>
    <t>Mức độ thực hiện kế hoạch tuyên truyền, phổ biến trong thực hành tiết kiệm, chống lãng phí</t>
  </si>
  <si>
    <t>Hoạt động kiểm tra, thanh tra thực hành tiết kiệm, chống lãng phí đối với các đơn vị trực thuộc</t>
  </si>
  <si>
    <t>2.1</t>
  </si>
  <si>
    <t>Ban hành kế hoạch kiểm tra, thanh tra thực hành tiết kiệm, chống lãng phí</t>
  </si>
  <si>
    <t>2.2</t>
  </si>
  <si>
    <t>Mức độ thực hiện kế hoạch kiểm tra, thanh tra.</t>
  </si>
  <si>
    <t>BẢNG TIÊU CHÍ ĐÁNH GIÁ KẾT QUẢ THỰC HÀNH TIẾT KIỆM, CHỐNG LÃNG 
PHÍ TRONG CHI THƯỜNG XUYÊN DÙNG CHO NGÂN SÁCH CẤP HUYỆN NĂM 2018</t>
  </si>
  <si>
    <t>UBND HUYỆN SA THẦY</t>
  </si>
  <si>
    <t>KẾT QUẢ THỰC HÀNH TIẾT KIỆM, CHỐNG LÃNG PHÍ</t>
  </si>
  <si>
    <t>Kỳ báo cáo: Từ 01/01/2018 đến 30/10/2018 và ước đến 31/12/2018</t>
  </si>
  <si>
    <t>Nội dung</t>
  </si>
  <si>
    <t>Đơn vị tính</t>
  </si>
  <si>
    <t>Kết quả của năm trước</t>
  </si>
  <si>
    <t>Kế hoạch của năm báo cáo</t>
  </si>
  <si>
    <t xml:space="preserve">Kết quả báo cáo </t>
  </si>
  <si>
    <t>So sánh với năm trước và kế hoạch</t>
  </si>
  <si>
    <t>Ghi chú</t>
  </si>
  <si>
    <t xml:space="preserve">Tổng số </t>
  </si>
  <si>
    <t>Số liệu đến từ 01/01/2018 đến ngày 30/10/2018</t>
  </si>
  <si>
    <t>Số liệu ước 01/11/2018 đến ngày 31/12/2018</t>
  </si>
  <si>
    <t>So sánh với năm trước</t>
  </si>
  <si>
    <t>So sánh với kế hoạch</t>
  </si>
  <si>
    <t>2</t>
  </si>
  <si>
    <t>3</t>
  </si>
  <si>
    <t>6=7+8</t>
  </si>
  <si>
    <t>8=6/4 (%)</t>
  </si>
  <si>
    <t>9=6/5(%)</t>
  </si>
  <si>
    <t>Trong việc ban hành, thực hiện định mức,  tiêu chuẩn, chế độ</t>
  </si>
  <si>
    <t>Số văn bản quy định tiêu chuẩn, định mức mới được ban hành</t>
  </si>
  <si>
    <t>văn bản</t>
  </si>
  <si>
    <t>Số văn bản quy định tiêu chuẩn, định mức được sửa đổi, bổ sung cho phù hợp</t>
  </si>
  <si>
    <t>Số cuộc kiểm tra việc thực hiện các quy định về chế độ, định mức, tiêu chuẩn</t>
  </si>
  <si>
    <t>cuộc</t>
  </si>
  <si>
    <t>Số vụ vi phạm các quy định về chế độ, định mức, tiêu chuẩn đã được phát hiện và xử lý</t>
  </si>
  <si>
    <t>vụ</t>
  </si>
  <si>
    <t>Tổng giá trị các vi phạm về chế độ, định mức, tiêu chuẩn được kiến nghị thu hồi và bồi thường (nếu là ngoại tệ, tài sản thì quy đổi thành tiền)</t>
  </si>
  <si>
    <t>triệu đồng</t>
  </si>
  <si>
    <t>Trong lập, thẩm định, phê duyệt dự toán, quyết toán, quản lý, sử dụng kinh phí ngân sách nhà nước (NSNN)</t>
  </si>
  <si>
    <t>Lập, thẩm định, phê duyệt, phân bổ dự toán NSNN</t>
  </si>
  <si>
    <t>Dự toán lập sai chế độ, sai đối tượng, sai tiêu chuẩn, định mức</t>
  </si>
  <si>
    <t>Số tiền tiết kiệm dự toán chi thường xuyên theo chỉ đạo, điều hành của Chính phủ</t>
  </si>
  <si>
    <t>1.3</t>
  </si>
  <si>
    <t>Số tiền vi phạm đã xử lý, cắt giảm dự toán</t>
  </si>
  <si>
    <t>1.4</t>
  </si>
  <si>
    <t xml:space="preserve">Các nội dung khác </t>
  </si>
  <si>
    <t>Sử dụng và thanh quyết toán NSNN</t>
  </si>
  <si>
    <t>Tiết kiệm chi quản lý hành chính, gồm:</t>
  </si>
  <si>
    <t xml:space="preserve">Số tiền tiết kiệm xác định trên cơ sở dự toán được duyệt; mức khoán chi được duyệt </t>
  </si>
  <si>
    <t>Tiết kiệm văn phòng phẩm</t>
  </si>
  <si>
    <t>Tiết kiệm cước phí thông tin liên lạc</t>
  </si>
  <si>
    <t>Tiết kiệm sử dụng điện</t>
  </si>
  <si>
    <t>Tiết kiệm xăng, dầu</t>
  </si>
  <si>
    <t>Tiết kiệm nước sạch</t>
  </si>
  <si>
    <t>Tiết kiệm công tác phí</t>
  </si>
  <si>
    <t>Tiết kiệm trong tổ chức hội nghị, hội thảo</t>
  </si>
  <si>
    <t>Tiết kiệm chi tiếp khách, khánh tiết, lễ hội, kỷ niệm</t>
  </si>
  <si>
    <t>Tiết kiệm trong mua sắm, sửa chữa tài sản, trang thiết bị làm việc, phương tiện thông tin, liên lạc</t>
  </si>
  <si>
    <t>Tiết kiệm trong mua sắm, sửa chữa phương tiện đi lại (ô tô, mô tô, xe gắn máy)</t>
  </si>
  <si>
    <t>a</t>
  </si>
  <si>
    <t>Số tiền sửa chữa, mua mới phương tiện đi lại đã chi</t>
  </si>
  <si>
    <t>b</t>
  </si>
  <si>
    <t>Kinh phí tiết kiệm được, gồm:</t>
  </si>
  <si>
    <t>Tiết kiệm so với dự toán, định mức, tiêu chuẩn hoặc mức khoán chi được duyệt</t>
  </si>
  <si>
    <t>Thẩm định, phê duyệt dự toán</t>
  </si>
  <si>
    <t>Thực hiện đấu thầu, chào hàng cạnh tranh…</t>
  </si>
  <si>
    <t>Thương thảo hợp đồng</t>
  </si>
  <si>
    <t>Các nội dung khác</t>
  </si>
  <si>
    <t>2.3</t>
  </si>
  <si>
    <t xml:space="preserve">Tiết kiệm do thực hiện cơ chế khoán chi, giao quyền tự chủ cho cơ quan, tổ chức </t>
  </si>
  <si>
    <t>2.4</t>
  </si>
  <si>
    <t>Tiết kiệm kinh phí chương trình mục tiêu quốc gia</t>
  </si>
  <si>
    <t>2.5</t>
  </si>
  <si>
    <t>Tiết kiệm kinh phí nghiên cứu khoa học, công nghệ</t>
  </si>
  <si>
    <t>2.6</t>
  </si>
  <si>
    <t>Tiết kiệm kinh phí giáo dục và đào tạo</t>
  </si>
  <si>
    <t>2.7</t>
  </si>
  <si>
    <t>Tiết kiệm kinh phí y tế</t>
  </si>
  <si>
    <t xml:space="preserve">Sử dụng, quyết toán NSNN lãng phí, sai chế độ </t>
  </si>
  <si>
    <t>3.1</t>
  </si>
  <si>
    <t>Tổng số cơ quan, tổ chức sử dụng NSNN</t>
  </si>
  <si>
    <t>đơn vị</t>
  </si>
  <si>
    <t>3.2</t>
  </si>
  <si>
    <t>Số lượng cơ quan, tổ chức sử dụng NSNN lãng phí, sai chế độ đã phát hiện được</t>
  </si>
  <si>
    <t>3.3</t>
  </si>
  <si>
    <t>Số tiền vi phạm đã phát hiện</t>
  </si>
  <si>
    <t>III</t>
  </si>
  <si>
    <t>Trong mua sắm, sử dụng phương tiện đi lại và phương tiện, thiết bị làm việc của cơ quan, tổ chức trong khu vực nhà nước</t>
  </si>
  <si>
    <t>Phương tiện đi lại ( ô tô, mô tô, xe gắn máy)</t>
  </si>
  <si>
    <t>Số lượng phương tiện hiện có đầu kỳ</t>
  </si>
  <si>
    <t>chiếc</t>
  </si>
  <si>
    <t>Số lượng phương tiện tăng thêm trong kỳ (mua mới, nhận điều chuyển)</t>
  </si>
  <si>
    <t>Số lượng phương tiện giảm trong kỳ (thanh lý, điều chuyển)</t>
  </si>
  <si>
    <t>Số phương tiện hiện có cuối kỳ</t>
  </si>
  <si>
    <t>1.5</t>
  </si>
  <si>
    <t>Số lượng phương tiện sử dụng sai mục đích, sai tiêu chuẩn, chế độ</t>
  </si>
  <si>
    <t>1.6</t>
  </si>
  <si>
    <t>Số tiền xử lý vi phạm về sử dụng phương tiện đi lại</t>
  </si>
  <si>
    <t>Tài sản khác</t>
  </si>
  <si>
    <t>Số lượng các tài sản khác được thanh lý, sắp xếp, điều chuyển, thu hồi</t>
  </si>
  <si>
    <t>tài sản</t>
  </si>
  <si>
    <t>Số lượng tài sản trang bị, sử dụng sai mục đích, sai chế độ phát hiện được</t>
  </si>
  <si>
    <t>Số tiền xử lý vi phạm về quản lý, sử dụng tài sản</t>
  </si>
  <si>
    <t>IV</t>
  </si>
  <si>
    <t>Trong đầu tư xây dựng; quản lý, sử dụng trụ sở làm việc, nhà ở công vụ và công trình phúc lợi công cộng</t>
  </si>
  <si>
    <t>Trong đầu tư xây dựng</t>
  </si>
  <si>
    <t>Số lượng dự án chưa cần thiết đã cắt giảm</t>
  </si>
  <si>
    <t>dự án</t>
  </si>
  <si>
    <t>Số kinh phí tiết kiệm được, gồm:</t>
  </si>
  <si>
    <t>- Thẩm định, phê duyệt dự án, tổng dự toán</t>
  </si>
  <si>
    <t>- Thực hiện đấu thầu, chào hàng cạnh tranh…</t>
  </si>
  <si>
    <t>- Thực hiện đầu tư, thi công</t>
  </si>
  <si>
    <t>- Thẩm tra, phê duyệt quyết toán</t>
  </si>
  <si>
    <t>Số vốn chậm giải ngân so với kế hoạch</t>
  </si>
  <si>
    <t>Các dự án thực hiện chậm tiến độ</t>
  </si>
  <si>
    <t>Các dự án hoàn thành không sử dụng được hoặc có vi phạm pháp luật bị đình chỉ, huỷ bỏ</t>
  </si>
  <si>
    <t>Số lượng</t>
  </si>
  <si>
    <t>Giá trị đầu tư phải thanh toán</t>
  </si>
  <si>
    <t>Trụ sở làm việc</t>
  </si>
  <si>
    <t>Tổng diện tích trụ sở hiện có đầu kỳ</t>
  </si>
  <si>
    <t>m2</t>
  </si>
  <si>
    <t>Diện tích trụ sở tăng thêm do xây dựng, mua mới, nhận điều chuyển</t>
  </si>
  <si>
    <t>Diện tích trụ sở giảm do thanh lý, điều chuyển, sắp xếp lại</t>
  </si>
  <si>
    <t>Diện tích trụ sở hiện có cuối kỳ</t>
  </si>
  <si>
    <t>Diện tích trụ sở sử dụng sai mục đích, sai tiêu chuẩn, chế độ</t>
  </si>
  <si>
    <t>Diện tích trụ sở sử dụng sai chế độ đã xử lý</t>
  </si>
  <si>
    <t>Số tiền xử lý vi phạm, thanh lý trụ sở thu được</t>
  </si>
  <si>
    <t>Nhà công vụ</t>
  </si>
  <si>
    <t>Tổng diện tích nhà công vụ hiện có đầu kỳ</t>
  </si>
  <si>
    <t>Diện tích nhà công vụ tăng thêm do xây dựng, mua mới, nhận điều chuyển</t>
  </si>
  <si>
    <t>Diện tích nhà công vụ giảm do thanh lý, điều chuyển, sắp xếp lại</t>
  </si>
  <si>
    <t>3.4</t>
  </si>
  <si>
    <t>Diện tích nhà công vụ cuối kỳ</t>
  </si>
  <si>
    <t>3.5</t>
  </si>
  <si>
    <t>Diện tích nhà công vụ sử dụng sai mục đích, sai tiêu chuẩn, chế độ</t>
  </si>
  <si>
    <t>3.6</t>
  </si>
  <si>
    <t>3.7</t>
  </si>
  <si>
    <t>Số tiền xử lý vi phạm về quản lý, sử dụng nhà công vụ</t>
  </si>
  <si>
    <t>V</t>
  </si>
  <si>
    <t>Trong quản lý, khai thác, sử dụng tài nguyên thiên nhiên</t>
  </si>
  <si>
    <t>Quản lý, sử dụng đất</t>
  </si>
  <si>
    <t>Phòng Tài nguyên - Môi trường</t>
  </si>
  <si>
    <t>Diện tích đất sử dụng sai mục đích, bỏ hoang hoá, có vi phạm pháp luật</t>
  </si>
  <si>
    <t>Diện tích đất sử dụng sai mục đích, vi phạm pháp luật, bỏ hoang hoá đã xử lý, thu hồi</t>
  </si>
  <si>
    <t>Số tiền xử phạt, xử lý vi phạm thu được</t>
  </si>
  <si>
    <t>Quản lý, khai thác, sử dụng tài nguyên khác</t>
  </si>
  <si>
    <t>Số lượng vụ việc vi phạm trong quản lý, khai thác, sử dụng tài nguyên</t>
  </si>
  <si>
    <t>Các dự án tái chế, tái sử dụng tài nguyên, sử dụng năng lượng tái tạo được</t>
  </si>
  <si>
    <t>Số lượng dự án mới hoàn thành đưa vào sử dụng</t>
  </si>
  <si>
    <t>Số tiền dự kiến tiết kiệm được theo dự án được duyệt</t>
  </si>
  <si>
    <t>Năng lượng, tài nguyên dự kiến tiết kiệm được theo dự án được duyệt</t>
  </si>
  <si>
    <t>VI</t>
  </si>
  <si>
    <t>Trong tổ chức bộ máy, quản lý, sử dụng lao động và thời gian lao động trong khu vực nhà nước</t>
  </si>
  <si>
    <t>Số lượng vụ việc vi phạm trong quản lý, sử dụng lao động, thời gian lao động</t>
  </si>
  <si>
    <t>Phòng Nội vụ, UBKT Đảng</t>
  </si>
  <si>
    <t>Số tiền xử lý vi phạm thu được</t>
  </si>
  <si>
    <t>VII</t>
  </si>
  <si>
    <t>Trong quản lý, sử dụng vốn và tài sản nhà nước tại doanh nghiệp</t>
  </si>
  <si>
    <t>Tiết kiệm chi phí, giá thành sản xuất kinh doanh</t>
  </si>
  <si>
    <t>Tiết kiệm nguyên, vật liệu</t>
  </si>
  <si>
    <t>Tiết kiệm nhiên liệu, năng lượng</t>
  </si>
  <si>
    <t xml:space="preserve">Tiết kiệm điện </t>
  </si>
  <si>
    <t>Kw/h</t>
  </si>
  <si>
    <t>Tấn (lít)</t>
  </si>
  <si>
    <t>Tiết kiệm chi phí quản lý</t>
  </si>
  <si>
    <t>Tiết kiệm do áp dụng khoa học, công nghệ, sáng kiến, cải tiến kỹ thuật</t>
  </si>
  <si>
    <t>Chi phí tiết giảm đã đăng ký</t>
  </si>
  <si>
    <t xml:space="preserve">Chi phí tiết giảm đã thực hiện </t>
  </si>
  <si>
    <t>Quản lý đầu tư xây dựng</t>
  </si>
  <si>
    <t>Tổng số dự án đầu tư, xây dựng đang thực hiện</t>
  </si>
  <si>
    <t>Số lượng dự án thực hiện đúng tiến độ, có hiệu quả</t>
  </si>
  <si>
    <t>Chi phí đầu tư tiết kiệm được</t>
  </si>
  <si>
    <t>Thẩm định, phê duyệt dự án, tổng dự toán</t>
  </si>
  <si>
    <t>Thực hiện đầu tư, thi công</t>
  </si>
  <si>
    <t>Thẩm tra, phê duyệt quyết toán</t>
  </si>
  <si>
    <t>Lãng phí, vi phạm, thất thoát vốn</t>
  </si>
  <si>
    <t>Số lượng dự án chậm tiến độ, có lãng phí, vi phạm pháp luật</t>
  </si>
  <si>
    <t>Số tiền bị thất thoát, lãng phí, vi phạm pháp luật</t>
  </si>
  <si>
    <t>Sử dụng các nguồn kinh phí được cấp từ NSNN</t>
  </si>
  <si>
    <t>Số tiền tiết kiệm được</t>
  </si>
  <si>
    <t>Số tiền chậm giải ngân, quyết toán so với thời hạn được duyệt</t>
  </si>
  <si>
    <t>Số tiền sử dụng sai chế độ, lãng phí</t>
  </si>
  <si>
    <t xml:space="preserve">Mua sắm tài sản, phương tiện </t>
  </si>
  <si>
    <t>4.1</t>
  </si>
  <si>
    <t>Mua sắm, trang bị xe ô tô con</t>
  </si>
  <si>
    <t>Số lượng xe đầu kỳ</t>
  </si>
  <si>
    <t>Số lượng xe tăng trong kỳ (mua mới)</t>
  </si>
  <si>
    <t>Số tiền mua mới xe ô tô trong kỳ</t>
  </si>
  <si>
    <t>Số lượng xe giảm trong kỳ (thanh lý, chuyển nhượng)</t>
  </si>
  <si>
    <t>Số tiền thu hồi do thanh lý, chuyển nhượng</t>
  </si>
  <si>
    <t>4.2</t>
  </si>
  <si>
    <t>Trang bị xe ô tô con sai tiêu chuẩn, chế độ</t>
  </si>
  <si>
    <t>Số lượng xe mua sắm, trang bị sai chế độ</t>
  </si>
  <si>
    <t>Số tiền mua xe trang bị sai chế độ</t>
  </si>
  <si>
    <t>Nợ phải thu khó đòi</t>
  </si>
  <si>
    <t>Số đầu kỳ</t>
  </si>
  <si>
    <t>Số cuối kỳ</t>
  </si>
  <si>
    <t>Vốn chủ sở hữu</t>
  </si>
  <si>
    <t>Số đầu năm</t>
  </si>
  <si>
    <t>VIII</t>
  </si>
  <si>
    <t>THTK, CLP trong hoạt động sản xuất, kinh doanh và tiêu dùng của nhân dân</t>
  </si>
  <si>
    <t xml:space="preserve">Hộ gia đình thực hiện nếp sống văn hoá, THTK, CLP </t>
  </si>
  <si>
    <t>Lượt hộ</t>
  </si>
  <si>
    <t>Các vụ việc gây lãng phí được phát hiện</t>
  </si>
  <si>
    <t>Vụ</t>
  </si>
  <si>
    <t>IX</t>
  </si>
  <si>
    <t>Kết quả công tác thanh tra, kiểm tra, giám sát, kiểm toán về THTK, CLP</t>
  </si>
  <si>
    <t>Tổng số cuộc thanh tra, kiểm tra về THTK, CLP đã triển khai thực hiện</t>
  </si>
  <si>
    <t>Tổng số cuộc thanh tra, kiểm tra về THTK, CLP đã hoàn thành</t>
  </si>
  <si>
    <t>Số cơ quan, tổ chức, đơn vị được thanh tra, kiểm ra về THTK, CLP</t>
  </si>
  <si>
    <t>cơ quan/tổ chức/đơn vị</t>
  </si>
  <si>
    <t>Số cơ quan, tổ chức, đơn vị có lãng phí, vi phạm về THTK, CLP được phát hiện</t>
  </si>
  <si>
    <t>Tổng giá trị tiền, tài sản bị lãng phí, sử dụng sai chế độ phát hiện được qua thanh tra, kiểm tra, giám sát</t>
  </si>
  <si>
    <t>Tổng giá trị tiền, tài sản lãng phí, vi phạm đã xử lý, thu hồi</t>
  </si>
  <si>
    <t>Điểm tự
 đánh giá</t>
  </si>
  <si>
    <t>(Kèm theo Báo cáo số 505/BC-UBND ngày  14/ 11/2018 của UBND huyện Sa Thầy)</t>
  </si>
  <si>
    <t>(Kèm theo Báo cáo số 505/BC-UBND ngày 14/ 11/2018 của UBND huyện Sa Thầy)</t>
  </si>
</sst>
</file>

<file path=xl/styles.xml><?xml version="1.0" encoding="utf-8"?>
<styleSheet xmlns="http://schemas.openxmlformats.org/spreadsheetml/2006/main">
  <numFmts count="6">
    <numFmt numFmtId="43" formatCode="_(* #,##0.00_);_(* \(#,##0.00\);_(* &quot;-&quot;??_);_(@_)"/>
    <numFmt numFmtId="164" formatCode="&quot;Yes&quot;;&quot;Yes&quot;;&quot;No&quot;"/>
    <numFmt numFmtId="165" formatCode="_-* #,##0\ _₫_-;\-* #,##0\ _₫_-;_-* &quot;-&quot;??\ _₫_-;_-@_-"/>
    <numFmt numFmtId="166" formatCode="_-* #,##0.000\ _₫_-;\-* #,##0.000\ _₫_-;_-* &quot;-&quot;??\ _₫_-;_-@_-"/>
    <numFmt numFmtId="167" formatCode="_(* #,##0.000_);_(* \(#,##0.000\);_(* &quot;-&quot;??_);_(@_)"/>
    <numFmt numFmtId="168" formatCode="_(* #,##0_);_(* \(#,##0\);_(* &quot;-&quot;??_);_(@_)"/>
  </numFmts>
  <fonts count="19">
    <font>
      <sz val="11"/>
      <color theme="1"/>
      <name val="Calibri"/>
      <family val="2"/>
      <scheme val="minor"/>
    </font>
    <font>
      <sz val="12"/>
      <color theme="1"/>
      <name val="Times New Roman"/>
      <family val="1"/>
    </font>
    <font>
      <sz val="12"/>
      <color rgb="FFFF0000"/>
      <name val="Times New Roman"/>
      <family val="1"/>
    </font>
    <font>
      <sz val="10"/>
      <name val="Arial"/>
      <family val="2"/>
    </font>
    <font>
      <sz val="13"/>
      <color rgb="FFFF0000"/>
      <name val="Times New Roman"/>
      <family val="1"/>
    </font>
    <font>
      <b/>
      <sz val="12"/>
      <color theme="1"/>
      <name val="Times New Roman"/>
      <family val="1"/>
    </font>
    <font>
      <i/>
      <sz val="12"/>
      <color theme="1"/>
      <name val="Times New Roman"/>
      <family val="1"/>
    </font>
    <font>
      <b/>
      <sz val="12"/>
      <color rgb="FFFF0000"/>
      <name val="Times New Roman"/>
      <family val="1"/>
    </font>
    <font>
      <b/>
      <sz val="11"/>
      <color theme="1"/>
      <name val="Times New Roman"/>
      <family val="1"/>
    </font>
    <font>
      <b/>
      <sz val="13"/>
      <name val="Times New Roman"/>
      <family val="1"/>
    </font>
    <font>
      <sz val="13"/>
      <name val="Times New Roman"/>
      <family val="1"/>
    </font>
    <font>
      <b/>
      <sz val="13"/>
      <color indexed="8"/>
      <name val="Times New Roman"/>
      <family val="1"/>
    </font>
    <font>
      <sz val="13"/>
      <color indexed="8"/>
      <name val="Times New Roman"/>
      <family val="1"/>
    </font>
    <font>
      <i/>
      <sz val="13"/>
      <color indexed="8"/>
      <name val="Times New Roman"/>
      <family val="1"/>
    </font>
    <font>
      <i/>
      <sz val="13"/>
      <name val="Times New Roman"/>
      <family val="1"/>
    </font>
    <font>
      <b/>
      <u/>
      <sz val="13"/>
      <color indexed="8"/>
      <name val="Times New Roman"/>
      <family val="1"/>
    </font>
    <font>
      <sz val="11"/>
      <color theme="1"/>
      <name val="Calibri"/>
      <family val="2"/>
      <scheme val="minor"/>
    </font>
    <font>
      <i/>
      <sz val="13"/>
      <color theme="1"/>
      <name val="Times New Roman"/>
      <family val="1"/>
    </font>
    <font>
      <sz val="13"/>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43" fontId="16" fillId="0" borderId="0" applyFont="0" applyFill="0" applyBorder="0" applyAlignment="0" applyProtection="0"/>
  </cellStyleXfs>
  <cellXfs count="97">
    <xf numFmtId="0" fontId="0" fillId="0" borderId="0" xfId="0"/>
    <xf numFmtId="0" fontId="1" fillId="0" borderId="0" xfId="0" applyFont="1"/>
    <xf numFmtId="0" fontId="6" fillId="0" borderId="0" xfId="0" applyFont="1" applyBorder="1" applyAlignment="1">
      <alignment horizontal="center"/>
    </xf>
    <xf numFmtId="0" fontId="1" fillId="0" borderId="0" xfId="0" applyFont="1" applyBorder="1"/>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0" borderId="0" xfId="0" applyFont="1" applyAlignment="1"/>
    <xf numFmtId="0" fontId="5" fillId="2" borderId="2"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7"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65" fontId="9" fillId="3" borderId="0" xfId="1" applyNumberFormat="1" applyFont="1" applyFill="1" applyAlignment="1">
      <alignment horizontal="left" vertical="center"/>
    </xf>
    <xf numFmtId="165" fontId="9" fillId="3" borderId="0" xfId="1" applyNumberFormat="1" applyFont="1" applyFill="1" applyAlignment="1">
      <alignment vertical="center"/>
    </xf>
    <xf numFmtId="165" fontId="10" fillId="3" borderId="0" xfId="1" applyNumberFormat="1" applyFont="1" applyFill="1" applyAlignment="1">
      <alignment vertical="center"/>
    </xf>
    <xf numFmtId="165" fontId="11" fillId="3" borderId="0" xfId="1" applyNumberFormat="1" applyFont="1" applyFill="1" applyAlignment="1">
      <alignment horizontal="center" vertical="center"/>
    </xf>
    <xf numFmtId="165" fontId="10" fillId="3" borderId="0" xfId="1" applyNumberFormat="1" applyFont="1" applyFill="1" applyAlignment="1">
      <alignment horizontal="center" vertical="center"/>
    </xf>
    <xf numFmtId="165" fontId="9" fillId="3" borderId="0" xfId="1" applyNumberFormat="1" applyFont="1" applyFill="1" applyAlignment="1">
      <alignment horizontal="center" vertical="center"/>
    </xf>
    <xf numFmtId="165" fontId="11" fillId="3" borderId="0" xfId="1" applyNumberFormat="1" applyFont="1" applyFill="1" applyAlignment="1">
      <alignment horizontal="center" vertical="center" wrapText="1"/>
    </xf>
    <xf numFmtId="166" fontId="11" fillId="3" borderId="2" xfId="1" applyNumberFormat="1" applyFont="1" applyFill="1" applyBorder="1" applyAlignment="1">
      <alignment horizontal="center" vertical="center" wrapText="1"/>
    </xf>
    <xf numFmtId="9" fontId="11" fillId="3" borderId="2" xfId="2" applyFont="1" applyFill="1" applyBorder="1" applyAlignment="1">
      <alignment horizontal="center" vertical="center" wrapText="1"/>
    </xf>
    <xf numFmtId="165" fontId="12" fillId="3" borderId="2" xfId="1" applyNumberFormat="1" applyFont="1" applyFill="1" applyBorder="1" applyAlignment="1">
      <alignment horizontal="center" vertical="center" wrapText="1"/>
    </xf>
    <xf numFmtId="9" fontId="12" fillId="3" borderId="2" xfId="2" applyFont="1" applyFill="1" applyBorder="1" applyAlignment="1">
      <alignment horizontal="center" vertical="center" wrapText="1"/>
    </xf>
    <xf numFmtId="165" fontId="11" fillId="3" borderId="2" xfId="1" applyNumberFormat="1" applyFont="1" applyFill="1" applyBorder="1" applyAlignment="1">
      <alignment horizontal="center" vertical="center" wrapText="1"/>
    </xf>
    <xf numFmtId="165" fontId="12" fillId="3" borderId="2" xfId="1" applyNumberFormat="1" applyFont="1" applyFill="1" applyBorder="1" applyAlignment="1">
      <alignment horizontal="left" vertical="center" wrapText="1"/>
    </xf>
    <xf numFmtId="166" fontId="12" fillId="3" borderId="2" xfId="1" applyNumberFormat="1" applyFont="1" applyFill="1" applyBorder="1" applyAlignment="1">
      <alignment horizontal="center" vertical="center" wrapText="1"/>
    </xf>
    <xf numFmtId="165" fontId="12" fillId="3" borderId="2" xfId="1" applyNumberFormat="1" applyFont="1" applyFill="1" applyBorder="1" applyAlignment="1">
      <alignment horizontal="center" vertical="center" wrapText="1"/>
    </xf>
    <xf numFmtId="165" fontId="11" fillId="3" borderId="2" xfId="1" applyNumberFormat="1" applyFont="1" applyFill="1" applyBorder="1" applyAlignment="1">
      <alignment horizontal="left" vertical="center" wrapText="1"/>
    </xf>
    <xf numFmtId="165" fontId="11" fillId="3" borderId="2" xfId="1" applyNumberFormat="1" applyFont="1" applyFill="1" applyBorder="1" applyAlignment="1">
      <alignment horizontal="justify" vertical="center" wrapText="1"/>
    </xf>
    <xf numFmtId="165" fontId="15" fillId="3" borderId="2" xfId="1" applyNumberFormat="1" applyFont="1" applyFill="1" applyBorder="1" applyAlignment="1">
      <alignment horizontal="center" vertical="center" wrapText="1"/>
    </xf>
    <xf numFmtId="165" fontId="12" fillId="3" borderId="2" xfId="1" applyNumberFormat="1" applyFont="1" applyFill="1" applyBorder="1" applyAlignment="1">
      <alignment horizontal="justify" vertical="center" wrapText="1"/>
    </xf>
    <xf numFmtId="165" fontId="13" fillId="3" borderId="2" xfId="1" applyNumberFormat="1" applyFont="1" applyFill="1" applyBorder="1" applyAlignment="1">
      <alignment horizontal="justify" vertical="center" wrapText="1"/>
    </xf>
    <xf numFmtId="165" fontId="13" fillId="3" borderId="2" xfId="1" applyNumberFormat="1" applyFont="1" applyFill="1" applyBorder="1" applyAlignment="1">
      <alignment horizontal="center" vertical="center" wrapText="1"/>
    </xf>
    <xf numFmtId="165" fontId="14" fillId="3" borderId="0" xfId="1" applyNumberFormat="1" applyFont="1" applyFill="1" applyAlignment="1">
      <alignment vertical="center"/>
    </xf>
    <xf numFmtId="165" fontId="12" fillId="3" borderId="2" xfId="1" applyNumberFormat="1" applyFont="1" applyFill="1" applyBorder="1" applyAlignment="1">
      <alignment vertical="center" wrapText="1"/>
    </xf>
    <xf numFmtId="165" fontId="12" fillId="3" borderId="2" xfId="1" applyNumberFormat="1" applyFont="1" applyFill="1" applyBorder="1" applyAlignment="1">
      <alignment horizontal="right" vertical="center" wrapText="1"/>
    </xf>
    <xf numFmtId="165" fontId="11" fillId="3" borderId="2" xfId="1" applyNumberFormat="1" applyFont="1" applyFill="1" applyBorder="1" applyAlignment="1">
      <alignment horizontal="right" vertical="center" wrapText="1"/>
    </xf>
    <xf numFmtId="165" fontId="13" fillId="3" borderId="2" xfId="1" applyNumberFormat="1" applyFont="1" applyFill="1" applyBorder="1" applyAlignment="1">
      <alignment horizontal="right" vertical="center" wrapText="1"/>
    </xf>
    <xf numFmtId="165" fontId="14" fillId="3" borderId="2" xfId="1" applyNumberFormat="1" applyFont="1" applyFill="1" applyBorder="1" applyAlignment="1">
      <alignment vertical="center"/>
    </xf>
    <xf numFmtId="165" fontId="10" fillId="3" borderId="2" xfId="1" applyNumberFormat="1" applyFont="1" applyFill="1" applyBorder="1" applyAlignment="1">
      <alignment vertical="center"/>
    </xf>
    <xf numFmtId="165" fontId="13" fillId="3" borderId="2" xfId="1" quotePrefix="1" applyNumberFormat="1" applyFont="1" applyFill="1" applyBorder="1" applyAlignment="1">
      <alignment horizontal="justify" vertical="center" wrapText="1"/>
    </xf>
    <xf numFmtId="165" fontId="12" fillId="3" borderId="3" xfId="1" applyNumberFormat="1" applyFont="1" applyFill="1" applyBorder="1" applyAlignment="1">
      <alignment horizontal="center" vertical="center" wrapText="1"/>
    </xf>
    <xf numFmtId="165" fontId="12" fillId="3" borderId="3" xfId="1" applyNumberFormat="1" applyFont="1" applyFill="1" applyBorder="1" applyAlignment="1">
      <alignment horizontal="left" vertical="center" wrapText="1"/>
    </xf>
    <xf numFmtId="166" fontId="12" fillId="3" borderId="3" xfId="1" applyNumberFormat="1" applyFont="1" applyFill="1" applyBorder="1" applyAlignment="1">
      <alignment horizontal="center" vertical="center" wrapText="1"/>
    </xf>
    <xf numFmtId="165" fontId="12" fillId="3" borderId="0" xfId="1" applyNumberFormat="1" applyFont="1" applyFill="1" applyBorder="1" applyAlignment="1">
      <alignment horizontal="center" vertical="center"/>
    </xf>
    <xf numFmtId="165" fontId="12" fillId="3" borderId="0" xfId="1" applyNumberFormat="1" applyFont="1" applyFill="1" applyBorder="1" applyAlignment="1">
      <alignment horizontal="left" vertical="center"/>
    </xf>
    <xf numFmtId="165" fontId="10" fillId="3" borderId="0" xfId="1" applyNumberFormat="1" applyFont="1" applyFill="1" applyBorder="1" applyAlignment="1">
      <alignment vertical="center"/>
    </xf>
    <xf numFmtId="165" fontId="11" fillId="3" borderId="0" xfId="1" applyNumberFormat="1" applyFont="1" applyFill="1" applyAlignment="1">
      <alignment vertical="center"/>
    </xf>
    <xf numFmtId="166" fontId="9" fillId="3" borderId="0" xfId="1" applyNumberFormat="1" applyFont="1" applyFill="1" applyAlignment="1">
      <alignment horizontal="center" vertical="center"/>
    </xf>
    <xf numFmtId="166" fontId="10" fillId="3" borderId="0" xfId="1" applyNumberFormat="1" applyFont="1" applyFill="1" applyAlignment="1">
      <alignment horizontal="center" vertical="center"/>
    </xf>
    <xf numFmtId="9" fontId="10" fillId="3" borderId="0" xfId="2" applyFont="1" applyFill="1" applyAlignment="1">
      <alignment horizontal="center" vertical="center"/>
    </xf>
    <xf numFmtId="166" fontId="4" fillId="3" borderId="2" xfId="1" applyNumberFormat="1" applyFont="1" applyFill="1" applyBorder="1" applyAlignment="1">
      <alignment horizontal="center" vertical="center" wrapText="1"/>
    </xf>
    <xf numFmtId="166" fontId="13" fillId="3" borderId="2" xfId="1" applyNumberFormat="1" applyFont="1" applyFill="1" applyBorder="1" applyAlignment="1">
      <alignment horizontal="center" vertical="center" wrapText="1"/>
    </xf>
    <xf numFmtId="9" fontId="13" fillId="3" borderId="2" xfId="2" applyFont="1" applyFill="1" applyBorder="1" applyAlignment="1">
      <alignment horizontal="center" vertical="center" wrapText="1"/>
    </xf>
    <xf numFmtId="9" fontId="12" fillId="3" borderId="3" xfId="2" applyFont="1" applyFill="1" applyBorder="1" applyAlignment="1">
      <alignment horizontal="center" vertical="center" wrapText="1"/>
    </xf>
    <xf numFmtId="166" fontId="12" fillId="3" borderId="0" xfId="1" applyNumberFormat="1" applyFont="1" applyFill="1" applyBorder="1" applyAlignment="1">
      <alignment horizontal="center" vertical="center"/>
    </xf>
    <xf numFmtId="9" fontId="12" fillId="3" borderId="0" xfId="2" applyFont="1" applyFill="1" applyBorder="1" applyAlignment="1">
      <alignment horizontal="center" vertical="center"/>
    </xf>
    <xf numFmtId="166" fontId="11" fillId="3" borderId="0" xfId="1" applyNumberFormat="1" applyFont="1" applyFill="1" applyAlignment="1">
      <alignment horizontal="center" vertical="center"/>
    </xf>
    <xf numFmtId="9" fontId="11" fillId="3" borderId="0" xfId="2" applyFont="1" applyFill="1" applyAlignment="1">
      <alignment horizontal="center" vertical="center"/>
    </xf>
    <xf numFmtId="165" fontId="17" fillId="3" borderId="2" xfId="1" applyNumberFormat="1" applyFont="1" applyFill="1" applyBorder="1" applyAlignment="1">
      <alignment horizontal="center" vertical="center" wrapText="1"/>
    </xf>
    <xf numFmtId="165" fontId="17" fillId="3" borderId="2" xfId="1" quotePrefix="1" applyNumberFormat="1" applyFont="1" applyFill="1" applyBorder="1" applyAlignment="1">
      <alignment horizontal="justify" vertical="center" wrapText="1"/>
    </xf>
    <xf numFmtId="166" fontId="17" fillId="3" borderId="2" xfId="1" applyNumberFormat="1" applyFont="1" applyFill="1" applyBorder="1" applyAlignment="1">
      <alignment horizontal="center" vertical="center" wrapText="1"/>
    </xf>
    <xf numFmtId="9" fontId="18" fillId="3" borderId="2" xfId="2" applyFont="1" applyFill="1" applyBorder="1" applyAlignment="1">
      <alignment horizontal="center" vertical="center" wrapText="1"/>
    </xf>
    <xf numFmtId="165" fontId="17" fillId="3" borderId="0" xfId="1" applyNumberFormat="1" applyFont="1" applyFill="1" applyAlignment="1">
      <alignment vertical="center"/>
    </xf>
    <xf numFmtId="165" fontId="17" fillId="3" borderId="2" xfId="1" applyNumberFormat="1" applyFont="1" applyFill="1" applyBorder="1" applyAlignment="1">
      <alignment horizontal="justify" vertical="center" wrapText="1"/>
    </xf>
    <xf numFmtId="167" fontId="10" fillId="3" borderId="0" xfId="3" applyNumberFormat="1" applyFont="1" applyFill="1" applyAlignment="1">
      <alignment vertical="center"/>
    </xf>
    <xf numFmtId="168" fontId="12" fillId="3" borderId="2" xfId="3" applyNumberFormat="1" applyFont="1" applyFill="1" applyBorder="1" applyAlignment="1">
      <alignment horizontal="center" vertical="center" wrapText="1"/>
    </xf>
    <xf numFmtId="165" fontId="12" fillId="3" borderId="2" xfId="1" applyNumberFormat="1" applyFont="1" applyFill="1" applyBorder="1" applyAlignment="1">
      <alignment horizontal="center" vertical="center" wrapText="1"/>
    </xf>
    <xf numFmtId="165" fontId="10" fillId="3" borderId="0" xfId="1" applyNumberFormat="1" applyFont="1" applyFill="1" applyAlignment="1">
      <alignment horizontal="center" vertical="center"/>
    </xf>
    <xf numFmtId="165" fontId="11" fillId="3" borderId="0" xfId="1" applyNumberFormat="1" applyFont="1" applyFill="1" applyAlignment="1">
      <alignment horizontal="center" vertical="center" wrapText="1"/>
    </xf>
    <xf numFmtId="165" fontId="12" fillId="3" borderId="0" xfId="1" applyNumberFormat="1" applyFont="1" applyFill="1" applyAlignment="1">
      <alignment horizontal="center" vertical="center" wrapText="1"/>
    </xf>
    <xf numFmtId="165" fontId="12" fillId="3" borderId="0" xfId="1" applyNumberFormat="1" applyFont="1" applyFill="1" applyAlignment="1">
      <alignment horizontal="center" wrapText="1"/>
    </xf>
    <xf numFmtId="165" fontId="13" fillId="3" borderId="0" xfId="1" applyNumberFormat="1" applyFont="1" applyFill="1" applyAlignment="1">
      <alignment horizontal="center" wrapText="1"/>
    </xf>
    <xf numFmtId="165" fontId="14" fillId="3" borderId="4" xfId="1" applyNumberFormat="1" applyFont="1" applyFill="1" applyBorder="1" applyAlignment="1">
      <alignment horizontal="center" vertical="center"/>
    </xf>
    <xf numFmtId="165" fontId="11" fillId="3" borderId="6" xfId="1" applyNumberFormat="1" applyFont="1" applyFill="1" applyBorder="1" applyAlignment="1">
      <alignment horizontal="center" vertical="center" wrapText="1"/>
    </xf>
    <xf numFmtId="165" fontId="11" fillId="3" borderId="2" xfId="1" applyNumberFormat="1" applyFont="1" applyFill="1" applyBorder="1" applyAlignment="1">
      <alignment horizontal="center" vertical="center" wrapText="1"/>
    </xf>
    <xf numFmtId="166" fontId="11" fillId="3" borderId="6" xfId="1" applyNumberFormat="1" applyFont="1" applyFill="1" applyBorder="1" applyAlignment="1">
      <alignment horizontal="center" vertical="center" wrapText="1"/>
    </xf>
    <xf numFmtId="166" fontId="11" fillId="3" borderId="2" xfId="1" applyNumberFormat="1" applyFont="1" applyFill="1" applyBorder="1" applyAlignment="1">
      <alignment horizontal="center" vertical="center" wrapText="1"/>
    </xf>
    <xf numFmtId="9" fontId="11" fillId="3" borderId="6" xfId="2" applyFont="1" applyFill="1" applyBorder="1" applyAlignment="1">
      <alignment horizontal="center" vertical="center" wrapText="1"/>
    </xf>
    <xf numFmtId="165" fontId="11" fillId="3" borderId="2" xfId="1" applyNumberFormat="1" applyFont="1" applyFill="1" applyBorder="1" applyAlignment="1">
      <alignment horizontal="left" vertical="center" wrapText="1"/>
    </xf>
    <xf numFmtId="165" fontId="12" fillId="3" borderId="3" xfId="1" applyNumberFormat="1" applyFont="1" applyFill="1" applyBorder="1" applyAlignment="1">
      <alignment horizontal="center" vertical="center" wrapText="1"/>
    </xf>
    <xf numFmtId="165" fontId="10" fillId="3" borderId="2" xfId="1" applyNumberFormat="1" applyFont="1" applyFill="1" applyBorder="1" applyAlignment="1">
      <alignment horizontal="center" vertical="center" wrapText="1"/>
    </xf>
    <xf numFmtId="0" fontId="1"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Border="1" applyAlignment="1">
      <alignment horizontal="center"/>
    </xf>
    <xf numFmtId="0" fontId="8" fillId="0" borderId="0" xfId="0" applyFont="1" applyAlignment="1">
      <alignment horizontal="right"/>
    </xf>
  </cellXfs>
  <cellStyles count="4">
    <cellStyle name="Comma" xfId="3" builtinId="3"/>
    <cellStyle name="Comma 2" xfId="1"/>
    <cellStyle name="Normal" xfId="0" builtinId="0"/>
    <cellStyle name="Percent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M165"/>
  <sheetViews>
    <sheetView tabSelected="1" zoomScale="80" zoomScaleNormal="80" workbookViewId="0">
      <pane xSplit="2" ySplit="8" topLeftCell="C156" activePane="bottomRight" state="frozen"/>
      <selection pane="topRight" activeCell="C1" sqref="C1"/>
      <selection pane="bottomLeft" activeCell="A8" sqref="A8"/>
      <selection pane="bottomRight" activeCell="I8" sqref="I7:J8"/>
    </sheetView>
  </sheetViews>
  <sheetFormatPr defaultRowHeight="16.5"/>
  <cols>
    <col min="1" max="1" width="5.85546875" style="26" customWidth="1"/>
    <col min="2" max="2" width="76.140625" style="24" customWidth="1"/>
    <col min="3" max="3" width="14.28515625" style="26" customWidth="1"/>
    <col min="4" max="4" width="14.7109375" style="59" customWidth="1"/>
    <col min="5" max="5" width="15.5703125" style="59" customWidth="1"/>
    <col min="6" max="6" width="14.7109375" style="59" customWidth="1"/>
    <col min="7" max="7" width="15.42578125" style="59" customWidth="1"/>
    <col min="8" max="8" width="16.140625" style="59" customWidth="1"/>
    <col min="9" max="9" width="14.140625" style="60" customWidth="1"/>
    <col min="10" max="10" width="13.5703125" style="60" customWidth="1"/>
    <col min="11" max="11" width="13.5703125" style="24" customWidth="1"/>
    <col min="12" max="12" width="12" style="24" bestFit="1" customWidth="1"/>
    <col min="13" max="256" width="9.140625" style="24"/>
    <col min="257" max="257" width="5.85546875" style="24" customWidth="1"/>
    <col min="258" max="258" width="78.42578125" style="24" customWidth="1"/>
    <col min="259" max="259" width="16.85546875" style="24" customWidth="1"/>
    <col min="260" max="260" width="17.7109375" style="24" customWidth="1"/>
    <col min="261" max="261" width="12.42578125" style="24" customWidth="1"/>
    <col min="262" max="262" width="12.140625" style="24" customWidth="1"/>
    <col min="263" max="263" width="16.28515625" style="24" customWidth="1"/>
    <col min="264" max="264" width="17" style="24" customWidth="1"/>
    <col min="265" max="265" width="14.140625" style="24" customWidth="1"/>
    <col min="266" max="266" width="13.5703125" style="24" customWidth="1"/>
    <col min="267" max="267" width="15.42578125" style="24" customWidth="1"/>
    <col min="268" max="268" width="10.7109375" style="24" bestFit="1" customWidth="1"/>
    <col min="269" max="512" width="9.140625" style="24"/>
    <col min="513" max="513" width="5.85546875" style="24" customWidth="1"/>
    <col min="514" max="514" width="78.42578125" style="24" customWidth="1"/>
    <col min="515" max="515" width="16.85546875" style="24" customWidth="1"/>
    <col min="516" max="516" width="17.7109375" style="24" customWidth="1"/>
    <col min="517" max="517" width="12.42578125" style="24" customWidth="1"/>
    <col min="518" max="518" width="12.140625" style="24" customWidth="1"/>
    <col min="519" max="519" width="16.28515625" style="24" customWidth="1"/>
    <col min="520" max="520" width="17" style="24" customWidth="1"/>
    <col min="521" max="521" width="14.140625" style="24" customWidth="1"/>
    <col min="522" max="522" width="13.5703125" style="24" customWidth="1"/>
    <col min="523" max="523" width="15.42578125" style="24" customWidth="1"/>
    <col min="524" max="524" width="10.7109375" style="24" bestFit="1" customWidth="1"/>
    <col min="525" max="768" width="9.140625" style="24"/>
    <col min="769" max="769" width="5.85546875" style="24" customWidth="1"/>
    <col min="770" max="770" width="78.42578125" style="24" customWidth="1"/>
    <col min="771" max="771" width="16.85546875" style="24" customWidth="1"/>
    <col min="772" max="772" width="17.7109375" style="24" customWidth="1"/>
    <col min="773" max="773" width="12.42578125" style="24" customWidth="1"/>
    <col min="774" max="774" width="12.140625" style="24" customWidth="1"/>
    <col min="775" max="775" width="16.28515625" style="24" customWidth="1"/>
    <col min="776" max="776" width="17" style="24" customWidth="1"/>
    <col min="777" max="777" width="14.140625" style="24" customWidth="1"/>
    <col min="778" max="778" width="13.5703125" style="24" customWidth="1"/>
    <col min="779" max="779" width="15.42578125" style="24" customWidth="1"/>
    <col min="780" max="780" width="10.7109375" style="24" bestFit="1" customWidth="1"/>
    <col min="781" max="1024" width="9.140625" style="24"/>
    <col min="1025" max="1025" width="5.85546875" style="24" customWidth="1"/>
    <col min="1026" max="1026" width="78.42578125" style="24" customWidth="1"/>
    <col min="1027" max="1027" width="16.85546875" style="24" customWidth="1"/>
    <col min="1028" max="1028" width="17.7109375" style="24" customWidth="1"/>
    <col min="1029" max="1029" width="12.42578125" style="24" customWidth="1"/>
    <col min="1030" max="1030" width="12.140625" style="24" customWidth="1"/>
    <col min="1031" max="1031" width="16.28515625" style="24" customWidth="1"/>
    <col min="1032" max="1032" width="17" style="24" customWidth="1"/>
    <col min="1033" max="1033" width="14.140625" style="24" customWidth="1"/>
    <col min="1034" max="1034" width="13.5703125" style="24" customWidth="1"/>
    <col min="1035" max="1035" width="15.42578125" style="24" customWidth="1"/>
    <col min="1036" max="1036" width="10.7109375" style="24" bestFit="1" customWidth="1"/>
    <col min="1037" max="1280" width="9.140625" style="24"/>
    <col min="1281" max="1281" width="5.85546875" style="24" customWidth="1"/>
    <col min="1282" max="1282" width="78.42578125" style="24" customWidth="1"/>
    <col min="1283" max="1283" width="16.85546875" style="24" customWidth="1"/>
    <col min="1284" max="1284" width="17.7109375" style="24" customWidth="1"/>
    <col min="1285" max="1285" width="12.42578125" style="24" customWidth="1"/>
    <col min="1286" max="1286" width="12.140625" style="24" customWidth="1"/>
    <col min="1287" max="1287" width="16.28515625" style="24" customWidth="1"/>
    <col min="1288" max="1288" width="17" style="24" customWidth="1"/>
    <col min="1289" max="1289" width="14.140625" style="24" customWidth="1"/>
    <col min="1290" max="1290" width="13.5703125" style="24" customWidth="1"/>
    <col min="1291" max="1291" width="15.42578125" style="24" customWidth="1"/>
    <col min="1292" max="1292" width="10.7109375" style="24" bestFit="1" customWidth="1"/>
    <col min="1293" max="1536" width="9.140625" style="24"/>
    <col min="1537" max="1537" width="5.85546875" style="24" customWidth="1"/>
    <col min="1538" max="1538" width="78.42578125" style="24" customWidth="1"/>
    <col min="1539" max="1539" width="16.85546875" style="24" customWidth="1"/>
    <col min="1540" max="1540" width="17.7109375" style="24" customWidth="1"/>
    <col min="1541" max="1541" width="12.42578125" style="24" customWidth="1"/>
    <col min="1542" max="1542" width="12.140625" style="24" customWidth="1"/>
    <col min="1543" max="1543" width="16.28515625" style="24" customWidth="1"/>
    <col min="1544" max="1544" width="17" style="24" customWidth="1"/>
    <col min="1545" max="1545" width="14.140625" style="24" customWidth="1"/>
    <col min="1546" max="1546" width="13.5703125" style="24" customWidth="1"/>
    <col min="1547" max="1547" width="15.42578125" style="24" customWidth="1"/>
    <col min="1548" max="1548" width="10.7109375" style="24" bestFit="1" customWidth="1"/>
    <col min="1549" max="1792" width="9.140625" style="24"/>
    <col min="1793" max="1793" width="5.85546875" style="24" customWidth="1"/>
    <col min="1794" max="1794" width="78.42578125" style="24" customWidth="1"/>
    <col min="1795" max="1795" width="16.85546875" style="24" customWidth="1"/>
    <col min="1796" max="1796" width="17.7109375" style="24" customWidth="1"/>
    <col min="1797" max="1797" width="12.42578125" style="24" customWidth="1"/>
    <col min="1798" max="1798" width="12.140625" style="24" customWidth="1"/>
    <col min="1799" max="1799" width="16.28515625" style="24" customWidth="1"/>
    <col min="1800" max="1800" width="17" style="24" customWidth="1"/>
    <col min="1801" max="1801" width="14.140625" style="24" customWidth="1"/>
    <col min="1802" max="1802" width="13.5703125" style="24" customWidth="1"/>
    <col min="1803" max="1803" width="15.42578125" style="24" customWidth="1"/>
    <col min="1804" max="1804" width="10.7109375" style="24" bestFit="1" customWidth="1"/>
    <col min="1805" max="2048" width="9.140625" style="24"/>
    <col min="2049" max="2049" width="5.85546875" style="24" customWidth="1"/>
    <col min="2050" max="2050" width="78.42578125" style="24" customWidth="1"/>
    <col min="2051" max="2051" width="16.85546875" style="24" customWidth="1"/>
    <col min="2052" max="2052" width="17.7109375" style="24" customWidth="1"/>
    <col min="2053" max="2053" width="12.42578125" style="24" customWidth="1"/>
    <col min="2054" max="2054" width="12.140625" style="24" customWidth="1"/>
    <col min="2055" max="2055" width="16.28515625" style="24" customWidth="1"/>
    <col min="2056" max="2056" width="17" style="24" customWidth="1"/>
    <col min="2057" max="2057" width="14.140625" style="24" customWidth="1"/>
    <col min="2058" max="2058" width="13.5703125" style="24" customWidth="1"/>
    <col min="2059" max="2059" width="15.42578125" style="24" customWidth="1"/>
    <col min="2060" max="2060" width="10.7109375" style="24" bestFit="1" customWidth="1"/>
    <col min="2061" max="2304" width="9.140625" style="24"/>
    <col min="2305" max="2305" width="5.85546875" style="24" customWidth="1"/>
    <col min="2306" max="2306" width="78.42578125" style="24" customWidth="1"/>
    <col min="2307" max="2307" width="16.85546875" style="24" customWidth="1"/>
    <col min="2308" max="2308" width="17.7109375" style="24" customWidth="1"/>
    <col min="2309" max="2309" width="12.42578125" style="24" customWidth="1"/>
    <col min="2310" max="2310" width="12.140625" style="24" customWidth="1"/>
    <col min="2311" max="2311" width="16.28515625" style="24" customWidth="1"/>
    <col min="2312" max="2312" width="17" style="24" customWidth="1"/>
    <col min="2313" max="2313" width="14.140625" style="24" customWidth="1"/>
    <col min="2314" max="2314" width="13.5703125" style="24" customWidth="1"/>
    <col min="2315" max="2315" width="15.42578125" style="24" customWidth="1"/>
    <col min="2316" max="2316" width="10.7109375" style="24" bestFit="1" customWidth="1"/>
    <col min="2317" max="2560" width="9.140625" style="24"/>
    <col min="2561" max="2561" width="5.85546875" style="24" customWidth="1"/>
    <col min="2562" max="2562" width="78.42578125" style="24" customWidth="1"/>
    <col min="2563" max="2563" width="16.85546875" style="24" customWidth="1"/>
    <col min="2564" max="2564" width="17.7109375" style="24" customWidth="1"/>
    <col min="2565" max="2565" width="12.42578125" style="24" customWidth="1"/>
    <col min="2566" max="2566" width="12.140625" style="24" customWidth="1"/>
    <col min="2567" max="2567" width="16.28515625" style="24" customWidth="1"/>
    <col min="2568" max="2568" width="17" style="24" customWidth="1"/>
    <col min="2569" max="2569" width="14.140625" style="24" customWidth="1"/>
    <col min="2570" max="2570" width="13.5703125" style="24" customWidth="1"/>
    <col min="2571" max="2571" width="15.42578125" style="24" customWidth="1"/>
    <col min="2572" max="2572" width="10.7109375" style="24" bestFit="1" customWidth="1"/>
    <col min="2573" max="2816" width="9.140625" style="24"/>
    <col min="2817" max="2817" width="5.85546875" style="24" customWidth="1"/>
    <col min="2818" max="2818" width="78.42578125" style="24" customWidth="1"/>
    <col min="2819" max="2819" width="16.85546875" style="24" customWidth="1"/>
    <col min="2820" max="2820" width="17.7109375" style="24" customWidth="1"/>
    <col min="2821" max="2821" width="12.42578125" style="24" customWidth="1"/>
    <col min="2822" max="2822" width="12.140625" style="24" customWidth="1"/>
    <col min="2823" max="2823" width="16.28515625" style="24" customWidth="1"/>
    <col min="2824" max="2824" width="17" style="24" customWidth="1"/>
    <col min="2825" max="2825" width="14.140625" style="24" customWidth="1"/>
    <col min="2826" max="2826" width="13.5703125" style="24" customWidth="1"/>
    <col min="2827" max="2827" width="15.42578125" style="24" customWidth="1"/>
    <col min="2828" max="2828" width="10.7109375" style="24" bestFit="1" customWidth="1"/>
    <col min="2829" max="3072" width="9.140625" style="24"/>
    <col min="3073" max="3073" width="5.85546875" style="24" customWidth="1"/>
    <col min="3074" max="3074" width="78.42578125" style="24" customWidth="1"/>
    <col min="3075" max="3075" width="16.85546875" style="24" customWidth="1"/>
    <col min="3076" max="3076" width="17.7109375" style="24" customWidth="1"/>
    <col min="3077" max="3077" width="12.42578125" style="24" customWidth="1"/>
    <col min="3078" max="3078" width="12.140625" style="24" customWidth="1"/>
    <col min="3079" max="3079" width="16.28515625" style="24" customWidth="1"/>
    <col min="3080" max="3080" width="17" style="24" customWidth="1"/>
    <col min="3081" max="3081" width="14.140625" style="24" customWidth="1"/>
    <col min="3082" max="3082" width="13.5703125" style="24" customWidth="1"/>
    <col min="3083" max="3083" width="15.42578125" style="24" customWidth="1"/>
    <col min="3084" max="3084" width="10.7109375" style="24" bestFit="1" customWidth="1"/>
    <col min="3085" max="3328" width="9.140625" style="24"/>
    <col min="3329" max="3329" width="5.85546875" style="24" customWidth="1"/>
    <col min="3330" max="3330" width="78.42578125" style="24" customWidth="1"/>
    <col min="3331" max="3331" width="16.85546875" style="24" customWidth="1"/>
    <col min="3332" max="3332" width="17.7109375" style="24" customWidth="1"/>
    <col min="3333" max="3333" width="12.42578125" style="24" customWidth="1"/>
    <col min="3334" max="3334" width="12.140625" style="24" customWidth="1"/>
    <col min="3335" max="3335" width="16.28515625" style="24" customWidth="1"/>
    <col min="3336" max="3336" width="17" style="24" customWidth="1"/>
    <col min="3337" max="3337" width="14.140625" style="24" customWidth="1"/>
    <col min="3338" max="3338" width="13.5703125" style="24" customWidth="1"/>
    <col min="3339" max="3339" width="15.42578125" style="24" customWidth="1"/>
    <col min="3340" max="3340" width="10.7109375" style="24" bestFit="1" customWidth="1"/>
    <col min="3341" max="3584" width="9.140625" style="24"/>
    <col min="3585" max="3585" width="5.85546875" style="24" customWidth="1"/>
    <col min="3586" max="3586" width="78.42578125" style="24" customWidth="1"/>
    <col min="3587" max="3587" width="16.85546875" style="24" customWidth="1"/>
    <col min="3588" max="3588" width="17.7109375" style="24" customWidth="1"/>
    <col min="3589" max="3589" width="12.42578125" style="24" customWidth="1"/>
    <col min="3590" max="3590" width="12.140625" style="24" customWidth="1"/>
    <col min="3591" max="3591" width="16.28515625" style="24" customWidth="1"/>
    <col min="3592" max="3592" width="17" style="24" customWidth="1"/>
    <col min="3593" max="3593" width="14.140625" style="24" customWidth="1"/>
    <col min="3594" max="3594" width="13.5703125" style="24" customWidth="1"/>
    <col min="3595" max="3595" width="15.42578125" style="24" customWidth="1"/>
    <col min="3596" max="3596" width="10.7109375" style="24" bestFit="1" customWidth="1"/>
    <col min="3597" max="3840" width="9.140625" style="24"/>
    <col min="3841" max="3841" width="5.85546875" style="24" customWidth="1"/>
    <col min="3842" max="3842" width="78.42578125" style="24" customWidth="1"/>
    <col min="3843" max="3843" width="16.85546875" style="24" customWidth="1"/>
    <col min="3844" max="3844" width="17.7109375" style="24" customWidth="1"/>
    <col min="3845" max="3845" width="12.42578125" style="24" customWidth="1"/>
    <col min="3846" max="3846" width="12.140625" style="24" customWidth="1"/>
    <col min="3847" max="3847" width="16.28515625" style="24" customWidth="1"/>
    <col min="3848" max="3848" width="17" style="24" customWidth="1"/>
    <col min="3849" max="3849" width="14.140625" style="24" customWidth="1"/>
    <col min="3850" max="3850" width="13.5703125" style="24" customWidth="1"/>
    <col min="3851" max="3851" width="15.42578125" style="24" customWidth="1"/>
    <col min="3852" max="3852" width="10.7109375" style="24" bestFit="1" customWidth="1"/>
    <col min="3853" max="4096" width="9.140625" style="24"/>
    <col min="4097" max="4097" width="5.85546875" style="24" customWidth="1"/>
    <col min="4098" max="4098" width="78.42578125" style="24" customWidth="1"/>
    <col min="4099" max="4099" width="16.85546875" style="24" customWidth="1"/>
    <col min="4100" max="4100" width="17.7109375" style="24" customWidth="1"/>
    <col min="4101" max="4101" width="12.42578125" style="24" customWidth="1"/>
    <col min="4102" max="4102" width="12.140625" style="24" customWidth="1"/>
    <col min="4103" max="4103" width="16.28515625" style="24" customWidth="1"/>
    <col min="4104" max="4104" width="17" style="24" customWidth="1"/>
    <col min="4105" max="4105" width="14.140625" style="24" customWidth="1"/>
    <col min="4106" max="4106" width="13.5703125" style="24" customWidth="1"/>
    <col min="4107" max="4107" width="15.42578125" style="24" customWidth="1"/>
    <col min="4108" max="4108" width="10.7109375" style="24" bestFit="1" customWidth="1"/>
    <col min="4109" max="4352" width="9.140625" style="24"/>
    <col min="4353" max="4353" width="5.85546875" style="24" customWidth="1"/>
    <col min="4354" max="4354" width="78.42578125" style="24" customWidth="1"/>
    <col min="4355" max="4355" width="16.85546875" style="24" customWidth="1"/>
    <col min="4356" max="4356" width="17.7109375" style="24" customWidth="1"/>
    <col min="4357" max="4357" width="12.42578125" style="24" customWidth="1"/>
    <col min="4358" max="4358" width="12.140625" style="24" customWidth="1"/>
    <col min="4359" max="4359" width="16.28515625" style="24" customWidth="1"/>
    <col min="4360" max="4360" width="17" style="24" customWidth="1"/>
    <col min="4361" max="4361" width="14.140625" style="24" customWidth="1"/>
    <col min="4362" max="4362" width="13.5703125" style="24" customWidth="1"/>
    <col min="4363" max="4363" width="15.42578125" style="24" customWidth="1"/>
    <col min="4364" max="4364" width="10.7109375" style="24" bestFit="1" customWidth="1"/>
    <col min="4365" max="4608" width="9.140625" style="24"/>
    <col min="4609" max="4609" width="5.85546875" style="24" customWidth="1"/>
    <col min="4610" max="4610" width="78.42578125" style="24" customWidth="1"/>
    <col min="4611" max="4611" width="16.85546875" style="24" customWidth="1"/>
    <col min="4612" max="4612" width="17.7109375" style="24" customWidth="1"/>
    <col min="4613" max="4613" width="12.42578125" style="24" customWidth="1"/>
    <col min="4614" max="4614" width="12.140625" style="24" customWidth="1"/>
    <col min="4615" max="4615" width="16.28515625" style="24" customWidth="1"/>
    <col min="4616" max="4616" width="17" style="24" customWidth="1"/>
    <col min="4617" max="4617" width="14.140625" style="24" customWidth="1"/>
    <col min="4618" max="4618" width="13.5703125" style="24" customWidth="1"/>
    <col min="4619" max="4619" width="15.42578125" style="24" customWidth="1"/>
    <col min="4620" max="4620" width="10.7109375" style="24" bestFit="1" customWidth="1"/>
    <col min="4621" max="4864" width="9.140625" style="24"/>
    <col min="4865" max="4865" width="5.85546875" style="24" customWidth="1"/>
    <col min="4866" max="4866" width="78.42578125" style="24" customWidth="1"/>
    <col min="4867" max="4867" width="16.85546875" style="24" customWidth="1"/>
    <col min="4868" max="4868" width="17.7109375" style="24" customWidth="1"/>
    <col min="4869" max="4869" width="12.42578125" style="24" customWidth="1"/>
    <col min="4870" max="4870" width="12.140625" style="24" customWidth="1"/>
    <col min="4871" max="4871" width="16.28515625" style="24" customWidth="1"/>
    <col min="4872" max="4872" width="17" style="24" customWidth="1"/>
    <col min="4873" max="4873" width="14.140625" style="24" customWidth="1"/>
    <col min="4874" max="4874" width="13.5703125" style="24" customWidth="1"/>
    <col min="4875" max="4875" width="15.42578125" style="24" customWidth="1"/>
    <col min="4876" max="4876" width="10.7109375" style="24" bestFit="1" customWidth="1"/>
    <col min="4877" max="5120" width="9.140625" style="24"/>
    <col min="5121" max="5121" width="5.85546875" style="24" customWidth="1"/>
    <col min="5122" max="5122" width="78.42578125" style="24" customWidth="1"/>
    <col min="5123" max="5123" width="16.85546875" style="24" customWidth="1"/>
    <col min="5124" max="5124" width="17.7109375" style="24" customWidth="1"/>
    <col min="5125" max="5125" width="12.42578125" style="24" customWidth="1"/>
    <col min="5126" max="5126" width="12.140625" style="24" customWidth="1"/>
    <col min="5127" max="5127" width="16.28515625" style="24" customWidth="1"/>
    <col min="5128" max="5128" width="17" style="24" customWidth="1"/>
    <col min="5129" max="5129" width="14.140625" style="24" customWidth="1"/>
    <col min="5130" max="5130" width="13.5703125" style="24" customWidth="1"/>
    <col min="5131" max="5131" width="15.42578125" style="24" customWidth="1"/>
    <col min="5132" max="5132" width="10.7109375" style="24" bestFit="1" customWidth="1"/>
    <col min="5133" max="5376" width="9.140625" style="24"/>
    <col min="5377" max="5377" width="5.85546875" style="24" customWidth="1"/>
    <col min="5378" max="5378" width="78.42578125" style="24" customWidth="1"/>
    <col min="5379" max="5379" width="16.85546875" style="24" customWidth="1"/>
    <col min="5380" max="5380" width="17.7109375" style="24" customWidth="1"/>
    <col min="5381" max="5381" width="12.42578125" style="24" customWidth="1"/>
    <col min="5382" max="5382" width="12.140625" style="24" customWidth="1"/>
    <col min="5383" max="5383" width="16.28515625" style="24" customWidth="1"/>
    <col min="5384" max="5384" width="17" style="24" customWidth="1"/>
    <col min="5385" max="5385" width="14.140625" style="24" customWidth="1"/>
    <col min="5386" max="5386" width="13.5703125" style="24" customWidth="1"/>
    <col min="5387" max="5387" width="15.42578125" style="24" customWidth="1"/>
    <col min="5388" max="5388" width="10.7109375" style="24" bestFit="1" customWidth="1"/>
    <col min="5389" max="5632" width="9.140625" style="24"/>
    <col min="5633" max="5633" width="5.85546875" style="24" customWidth="1"/>
    <col min="5634" max="5634" width="78.42578125" style="24" customWidth="1"/>
    <col min="5635" max="5635" width="16.85546875" style="24" customWidth="1"/>
    <col min="5636" max="5636" width="17.7109375" style="24" customWidth="1"/>
    <col min="5637" max="5637" width="12.42578125" style="24" customWidth="1"/>
    <col min="5638" max="5638" width="12.140625" style="24" customWidth="1"/>
    <col min="5639" max="5639" width="16.28515625" style="24" customWidth="1"/>
    <col min="5640" max="5640" width="17" style="24" customWidth="1"/>
    <col min="5641" max="5641" width="14.140625" style="24" customWidth="1"/>
    <col min="5642" max="5642" width="13.5703125" style="24" customWidth="1"/>
    <col min="5643" max="5643" width="15.42578125" style="24" customWidth="1"/>
    <col min="5644" max="5644" width="10.7109375" style="24" bestFit="1" customWidth="1"/>
    <col min="5645" max="5888" width="9.140625" style="24"/>
    <col min="5889" max="5889" width="5.85546875" style="24" customWidth="1"/>
    <col min="5890" max="5890" width="78.42578125" style="24" customWidth="1"/>
    <col min="5891" max="5891" width="16.85546875" style="24" customWidth="1"/>
    <col min="5892" max="5892" width="17.7109375" style="24" customWidth="1"/>
    <col min="5893" max="5893" width="12.42578125" style="24" customWidth="1"/>
    <col min="5894" max="5894" width="12.140625" style="24" customWidth="1"/>
    <col min="5895" max="5895" width="16.28515625" style="24" customWidth="1"/>
    <col min="5896" max="5896" width="17" style="24" customWidth="1"/>
    <col min="5897" max="5897" width="14.140625" style="24" customWidth="1"/>
    <col min="5898" max="5898" width="13.5703125" style="24" customWidth="1"/>
    <col min="5899" max="5899" width="15.42578125" style="24" customWidth="1"/>
    <col min="5900" max="5900" width="10.7109375" style="24" bestFit="1" customWidth="1"/>
    <col min="5901" max="6144" width="9.140625" style="24"/>
    <col min="6145" max="6145" width="5.85546875" style="24" customWidth="1"/>
    <col min="6146" max="6146" width="78.42578125" style="24" customWidth="1"/>
    <col min="6147" max="6147" width="16.85546875" style="24" customWidth="1"/>
    <col min="6148" max="6148" width="17.7109375" style="24" customWidth="1"/>
    <col min="6149" max="6149" width="12.42578125" style="24" customWidth="1"/>
    <col min="6150" max="6150" width="12.140625" style="24" customWidth="1"/>
    <col min="6151" max="6151" width="16.28515625" style="24" customWidth="1"/>
    <col min="6152" max="6152" width="17" style="24" customWidth="1"/>
    <col min="6153" max="6153" width="14.140625" style="24" customWidth="1"/>
    <col min="6154" max="6154" width="13.5703125" style="24" customWidth="1"/>
    <col min="6155" max="6155" width="15.42578125" style="24" customWidth="1"/>
    <col min="6156" max="6156" width="10.7109375" style="24" bestFit="1" customWidth="1"/>
    <col min="6157" max="6400" width="9.140625" style="24"/>
    <col min="6401" max="6401" width="5.85546875" style="24" customWidth="1"/>
    <col min="6402" max="6402" width="78.42578125" style="24" customWidth="1"/>
    <col min="6403" max="6403" width="16.85546875" style="24" customWidth="1"/>
    <col min="6404" max="6404" width="17.7109375" style="24" customWidth="1"/>
    <col min="6405" max="6405" width="12.42578125" style="24" customWidth="1"/>
    <col min="6406" max="6406" width="12.140625" style="24" customWidth="1"/>
    <col min="6407" max="6407" width="16.28515625" style="24" customWidth="1"/>
    <col min="6408" max="6408" width="17" style="24" customWidth="1"/>
    <col min="6409" max="6409" width="14.140625" style="24" customWidth="1"/>
    <col min="6410" max="6410" width="13.5703125" style="24" customWidth="1"/>
    <col min="6411" max="6411" width="15.42578125" style="24" customWidth="1"/>
    <col min="6412" max="6412" width="10.7109375" style="24" bestFit="1" customWidth="1"/>
    <col min="6413" max="6656" width="9.140625" style="24"/>
    <col min="6657" max="6657" width="5.85546875" style="24" customWidth="1"/>
    <col min="6658" max="6658" width="78.42578125" style="24" customWidth="1"/>
    <col min="6659" max="6659" width="16.85546875" style="24" customWidth="1"/>
    <col min="6660" max="6660" width="17.7109375" style="24" customWidth="1"/>
    <col min="6661" max="6661" width="12.42578125" style="24" customWidth="1"/>
    <col min="6662" max="6662" width="12.140625" style="24" customWidth="1"/>
    <col min="6663" max="6663" width="16.28515625" style="24" customWidth="1"/>
    <col min="6664" max="6664" width="17" style="24" customWidth="1"/>
    <col min="6665" max="6665" width="14.140625" style="24" customWidth="1"/>
    <col min="6666" max="6666" width="13.5703125" style="24" customWidth="1"/>
    <col min="6667" max="6667" width="15.42578125" style="24" customWidth="1"/>
    <col min="6668" max="6668" width="10.7109375" style="24" bestFit="1" customWidth="1"/>
    <col min="6669" max="6912" width="9.140625" style="24"/>
    <col min="6913" max="6913" width="5.85546875" style="24" customWidth="1"/>
    <col min="6914" max="6914" width="78.42578125" style="24" customWidth="1"/>
    <col min="6915" max="6915" width="16.85546875" style="24" customWidth="1"/>
    <col min="6916" max="6916" width="17.7109375" style="24" customWidth="1"/>
    <col min="6917" max="6917" width="12.42578125" style="24" customWidth="1"/>
    <col min="6918" max="6918" width="12.140625" style="24" customWidth="1"/>
    <col min="6919" max="6919" width="16.28515625" style="24" customWidth="1"/>
    <col min="6920" max="6920" width="17" style="24" customWidth="1"/>
    <col min="6921" max="6921" width="14.140625" style="24" customWidth="1"/>
    <col min="6922" max="6922" width="13.5703125" style="24" customWidth="1"/>
    <col min="6923" max="6923" width="15.42578125" style="24" customWidth="1"/>
    <col min="6924" max="6924" width="10.7109375" style="24" bestFit="1" customWidth="1"/>
    <col min="6925" max="7168" width="9.140625" style="24"/>
    <col min="7169" max="7169" width="5.85546875" style="24" customWidth="1"/>
    <col min="7170" max="7170" width="78.42578125" style="24" customWidth="1"/>
    <col min="7171" max="7171" width="16.85546875" style="24" customWidth="1"/>
    <col min="7172" max="7172" width="17.7109375" style="24" customWidth="1"/>
    <col min="7173" max="7173" width="12.42578125" style="24" customWidth="1"/>
    <col min="7174" max="7174" width="12.140625" style="24" customWidth="1"/>
    <col min="7175" max="7175" width="16.28515625" style="24" customWidth="1"/>
    <col min="7176" max="7176" width="17" style="24" customWidth="1"/>
    <col min="7177" max="7177" width="14.140625" style="24" customWidth="1"/>
    <col min="7178" max="7178" width="13.5703125" style="24" customWidth="1"/>
    <col min="7179" max="7179" width="15.42578125" style="24" customWidth="1"/>
    <col min="7180" max="7180" width="10.7109375" style="24" bestFit="1" customWidth="1"/>
    <col min="7181" max="7424" width="9.140625" style="24"/>
    <col min="7425" max="7425" width="5.85546875" style="24" customWidth="1"/>
    <col min="7426" max="7426" width="78.42578125" style="24" customWidth="1"/>
    <col min="7427" max="7427" width="16.85546875" style="24" customWidth="1"/>
    <col min="7428" max="7428" width="17.7109375" style="24" customWidth="1"/>
    <col min="7429" max="7429" width="12.42578125" style="24" customWidth="1"/>
    <col min="7430" max="7430" width="12.140625" style="24" customWidth="1"/>
    <col min="7431" max="7431" width="16.28515625" style="24" customWidth="1"/>
    <col min="7432" max="7432" width="17" style="24" customWidth="1"/>
    <col min="7433" max="7433" width="14.140625" style="24" customWidth="1"/>
    <col min="7434" max="7434" width="13.5703125" style="24" customWidth="1"/>
    <col min="7435" max="7435" width="15.42578125" style="24" customWidth="1"/>
    <col min="7436" max="7436" width="10.7109375" style="24" bestFit="1" customWidth="1"/>
    <col min="7437" max="7680" width="9.140625" style="24"/>
    <col min="7681" max="7681" width="5.85546875" style="24" customWidth="1"/>
    <col min="7682" max="7682" width="78.42578125" style="24" customWidth="1"/>
    <col min="7683" max="7683" width="16.85546875" style="24" customWidth="1"/>
    <col min="7684" max="7684" width="17.7109375" style="24" customWidth="1"/>
    <col min="7685" max="7685" width="12.42578125" style="24" customWidth="1"/>
    <col min="7686" max="7686" width="12.140625" style="24" customWidth="1"/>
    <col min="7687" max="7687" width="16.28515625" style="24" customWidth="1"/>
    <col min="7688" max="7688" width="17" style="24" customWidth="1"/>
    <col min="7689" max="7689" width="14.140625" style="24" customWidth="1"/>
    <col min="7690" max="7690" width="13.5703125" style="24" customWidth="1"/>
    <col min="7691" max="7691" width="15.42578125" style="24" customWidth="1"/>
    <col min="7692" max="7692" width="10.7109375" style="24" bestFit="1" customWidth="1"/>
    <col min="7693" max="7936" width="9.140625" style="24"/>
    <col min="7937" max="7937" width="5.85546875" style="24" customWidth="1"/>
    <col min="7938" max="7938" width="78.42578125" style="24" customWidth="1"/>
    <col min="7939" max="7939" width="16.85546875" style="24" customWidth="1"/>
    <col min="7940" max="7940" width="17.7109375" style="24" customWidth="1"/>
    <col min="7941" max="7941" width="12.42578125" style="24" customWidth="1"/>
    <col min="7942" max="7942" width="12.140625" style="24" customWidth="1"/>
    <col min="7943" max="7943" width="16.28515625" style="24" customWidth="1"/>
    <col min="7944" max="7944" width="17" style="24" customWidth="1"/>
    <col min="7945" max="7945" width="14.140625" style="24" customWidth="1"/>
    <col min="7946" max="7946" width="13.5703125" style="24" customWidth="1"/>
    <col min="7947" max="7947" width="15.42578125" style="24" customWidth="1"/>
    <col min="7948" max="7948" width="10.7109375" style="24" bestFit="1" customWidth="1"/>
    <col min="7949" max="8192" width="9.140625" style="24"/>
    <col min="8193" max="8193" width="5.85546875" style="24" customWidth="1"/>
    <col min="8194" max="8194" width="78.42578125" style="24" customWidth="1"/>
    <col min="8195" max="8195" width="16.85546875" style="24" customWidth="1"/>
    <col min="8196" max="8196" width="17.7109375" style="24" customWidth="1"/>
    <col min="8197" max="8197" width="12.42578125" style="24" customWidth="1"/>
    <col min="8198" max="8198" width="12.140625" style="24" customWidth="1"/>
    <col min="8199" max="8199" width="16.28515625" style="24" customWidth="1"/>
    <col min="8200" max="8200" width="17" style="24" customWidth="1"/>
    <col min="8201" max="8201" width="14.140625" style="24" customWidth="1"/>
    <col min="8202" max="8202" width="13.5703125" style="24" customWidth="1"/>
    <col min="8203" max="8203" width="15.42578125" style="24" customWidth="1"/>
    <col min="8204" max="8204" width="10.7109375" style="24" bestFit="1" customWidth="1"/>
    <col min="8205" max="8448" width="9.140625" style="24"/>
    <col min="8449" max="8449" width="5.85546875" style="24" customWidth="1"/>
    <col min="8450" max="8450" width="78.42578125" style="24" customWidth="1"/>
    <col min="8451" max="8451" width="16.85546875" style="24" customWidth="1"/>
    <col min="8452" max="8452" width="17.7109375" style="24" customWidth="1"/>
    <col min="8453" max="8453" width="12.42578125" style="24" customWidth="1"/>
    <col min="8454" max="8454" width="12.140625" style="24" customWidth="1"/>
    <col min="8455" max="8455" width="16.28515625" style="24" customWidth="1"/>
    <col min="8456" max="8456" width="17" style="24" customWidth="1"/>
    <col min="8457" max="8457" width="14.140625" style="24" customWidth="1"/>
    <col min="8458" max="8458" width="13.5703125" style="24" customWidth="1"/>
    <col min="8459" max="8459" width="15.42578125" style="24" customWidth="1"/>
    <col min="8460" max="8460" width="10.7109375" style="24" bestFit="1" customWidth="1"/>
    <col min="8461" max="8704" width="9.140625" style="24"/>
    <col min="8705" max="8705" width="5.85546875" style="24" customWidth="1"/>
    <col min="8706" max="8706" width="78.42578125" style="24" customWidth="1"/>
    <col min="8707" max="8707" width="16.85546875" style="24" customWidth="1"/>
    <col min="8708" max="8708" width="17.7109375" style="24" customWidth="1"/>
    <col min="8709" max="8709" width="12.42578125" style="24" customWidth="1"/>
    <col min="8710" max="8710" width="12.140625" style="24" customWidth="1"/>
    <col min="8711" max="8711" width="16.28515625" style="24" customWidth="1"/>
    <col min="8712" max="8712" width="17" style="24" customWidth="1"/>
    <col min="8713" max="8713" width="14.140625" style="24" customWidth="1"/>
    <col min="8714" max="8714" width="13.5703125" style="24" customWidth="1"/>
    <col min="8715" max="8715" width="15.42578125" style="24" customWidth="1"/>
    <col min="8716" max="8716" width="10.7109375" style="24" bestFit="1" customWidth="1"/>
    <col min="8717" max="8960" width="9.140625" style="24"/>
    <col min="8961" max="8961" width="5.85546875" style="24" customWidth="1"/>
    <col min="8962" max="8962" width="78.42578125" style="24" customWidth="1"/>
    <col min="8963" max="8963" width="16.85546875" style="24" customWidth="1"/>
    <col min="8964" max="8964" width="17.7109375" style="24" customWidth="1"/>
    <col min="8965" max="8965" width="12.42578125" style="24" customWidth="1"/>
    <col min="8966" max="8966" width="12.140625" style="24" customWidth="1"/>
    <col min="8967" max="8967" width="16.28515625" style="24" customWidth="1"/>
    <col min="8968" max="8968" width="17" style="24" customWidth="1"/>
    <col min="8969" max="8969" width="14.140625" style="24" customWidth="1"/>
    <col min="8970" max="8970" width="13.5703125" style="24" customWidth="1"/>
    <col min="8971" max="8971" width="15.42578125" style="24" customWidth="1"/>
    <col min="8972" max="8972" width="10.7109375" style="24" bestFit="1" customWidth="1"/>
    <col min="8973" max="9216" width="9.140625" style="24"/>
    <col min="9217" max="9217" width="5.85546875" style="24" customWidth="1"/>
    <col min="9218" max="9218" width="78.42578125" style="24" customWidth="1"/>
    <col min="9219" max="9219" width="16.85546875" style="24" customWidth="1"/>
    <col min="9220" max="9220" width="17.7109375" style="24" customWidth="1"/>
    <col min="9221" max="9221" width="12.42578125" style="24" customWidth="1"/>
    <col min="9222" max="9222" width="12.140625" style="24" customWidth="1"/>
    <col min="9223" max="9223" width="16.28515625" style="24" customWidth="1"/>
    <col min="9224" max="9224" width="17" style="24" customWidth="1"/>
    <col min="9225" max="9225" width="14.140625" style="24" customWidth="1"/>
    <col min="9226" max="9226" width="13.5703125" style="24" customWidth="1"/>
    <col min="9227" max="9227" width="15.42578125" style="24" customWidth="1"/>
    <col min="9228" max="9228" width="10.7109375" style="24" bestFit="1" customWidth="1"/>
    <col min="9229" max="9472" width="9.140625" style="24"/>
    <col min="9473" max="9473" width="5.85546875" style="24" customWidth="1"/>
    <col min="9474" max="9474" width="78.42578125" style="24" customWidth="1"/>
    <col min="9475" max="9475" width="16.85546875" style="24" customWidth="1"/>
    <col min="9476" max="9476" width="17.7109375" style="24" customWidth="1"/>
    <col min="9477" max="9477" width="12.42578125" style="24" customWidth="1"/>
    <col min="9478" max="9478" width="12.140625" style="24" customWidth="1"/>
    <col min="9479" max="9479" width="16.28515625" style="24" customWidth="1"/>
    <col min="9480" max="9480" width="17" style="24" customWidth="1"/>
    <col min="9481" max="9481" width="14.140625" style="24" customWidth="1"/>
    <col min="9482" max="9482" width="13.5703125" style="24" customWidth="1"/>
    <col min="9483" max="9483" width="15.42578125" style="24" customWidth="1"/>
    <col min="9484" max="9484" width="10.7109375" style="24" bestFit="1" customWidth="1"/>
    <col min="9485" max="9728" width="9.140625" style="24"/>
    <col min="9729" max="9729" width="5.85546875" style="24" customWidth="1"/>
    <col min="9730" max="9730" width="78.42578125" style="24" customWidth="1"/>
    <col min="9731" max="9731" width="16.85546875" style="24" customWidth="1"/>
    <col min="9732" max="9732" width="17.7109375" style="24" customWidth="1"/>
    <col min="9733" max="9733" width="12.42578125" style="24" customWidth="1"/>
    <col min="9734" max="9734" width="12.140625" style="24" customWidth="1"/>
    <col min="9735" max="9735" width="16.28515625" style="24" customWidth="1"/>
    <col min="9736" max="9736" width="17" style="24" customWidth="1"/>
    <col min="9737" max="9737" width="14.140625" style="24" customWidth="1"/>
    <col min="9738" max="9738" width="13.5703125" style="24" customWidth="1"/>
    <col min="9739" max="9739" width="15.42578125" style="24" customWidth="1"/>
    <col min="9740" max="9740" width="10.7109375" style="24" bestFit="1" customWidth="1"/>
    <col min="9741" max="9984" width="9.140625" style="24"/>
    <col min="9985" max="9985" width="5.85546875" style="24" customWidth="1"/>
    <col min="9986" max="9986" width="78.42578125" style="24" customWidth="1"/>
    <col min="9987" max="9987" width="16.85546875" style="24" customWidth="1"/>
    <col min="9988" max="9988" width="17.7109375" style="24" customWidth="1"/>
    <col min="9989" max="9989" width="12.42578125" style="24" customWidth="1"/>
    <col min="9990" max="9990" width="12.140625" style="24" customWidth="1"/>
    <col min="9991" max="9991" width="16.28515625" style="24" customWidth="1"/>
    <col min="9992" max="9992" width="17" style="24" customWidth="1"/>
    <col min="9993" max="9993" width="14.140625" style="24" customWidth="1"/>
    <col min="9994" max="9994" width="13.5703125" style="24" customWidth="1"/>
    <col min="9995" max="9995" width="15.42578125" style="24" customWidth="1"/>
    <col min="9996" max="9996" width="10.7109375" style="24" bestFit="1" customWidth="1"/>
    <col min="9997" max="10240" width="9.140625" style="24"/>
    <col min="10241" max="10241" width="5.85546875" style="24" customWidth="1"/>
    <col min="10242" max="10242" width="78.42578125" style="24" customWidth="1"/>
    <col min="10243" max="10243" width="16.85546875" style="24" customWidth="1"/>
    <col min="10244" max="10244" width="17.7109375" style="24" customWidth="1"/>
    <col min="10245" max="10245" width="12.42578125" style="24" customWidth="1"/>
    <col min="10246" max="10246" width="12.140625" style="24" customWidth="1"/>
    <col min="10247" max="10247" width="16.28515625" style="24" customWidth="1"/>
    <col min="10248" max="10248" width="17" style="24" customWidth="1"/>
    <col min="10249" max="10249" width="14.140625" style="24" customWidth="1"/>
    <col min="10250" max="10250" width="13.5703125" style="24" customWidth="1"/>
    <col min="10251" max="10251" width="15.42578125" style="24" customWidth="1"/>
    <col min="10252" max="10252" width="10.7109375" style="24" bestFit="1" customWidth="1"/>
    <col min="10253" max="10496" width="9.140625" style="24"/>
    <col min="10497" max="10497" width="5.85546875" style="24" customWidth="1"/>
    <col min="10498" max="10498" width="78.42578125" style="24" customWidth="1"/>
    <col min="10499" max="10499" width="16.85546875" style="24" customWidth="1"/>
    <col min="10500" max="10500" width="17.7109375" style="24" customWidth="1"/>
    <col min="10501" max="10501" width="12.42578125" style="24" customWidth="1"/>
    <col min="10502" max="10502" width="12.140625" style="24" customWidth="1"/>
    <col min="10503" max="10503" width="16.28515625" style="24" customWidth="1"/>
    <col min="10504" max="10504" width="17" style="24" customWidth="1"/>
    <col min="10505" max="10505" width="14.140625" style="24" customWidth="1"/>
    <col min="10506" max="10506" width="13.5703125" style="24" customWidth="1"/>
    <col min="10507" max="10507" width="15.42578125" style="24" customWidth="1"/>
    <col min="10508" max="10508" width="10.7109375" style="24" bestFit="1" customWidth="1"/>
    <col min="10509" max="10752" width="9.140625" style="24"/>
    <col min="10753" max="10753" width="5.85546875" style="24" customWidth="1"/>
    <col min="10754" max="10754" width="78.42578125" style="24" customWidth="1"/>
    <col min="10755" max="10755" width="16.85546875" style="24" customWidth="1"/>
    <col min="10756" max="10756" width="17.7109375" style="24" customWidth="1"/>
    <col min="10757" max="10757" width="12.42578125" style="24" customWidth="1"/>
    <col min="10758" max="10758" width="12.140625" style="24" customWidth="1"/>
    <col min="10759" max="10759" width="16.28515625" style="24" customWidth="1"/>
    <col min="10760" max="10760" width="17" style="24" customWidth="1"/>
    <col min="10761" max="10761" width="14.140625" style="24" customWidth="1"/>
    <col min="10762" max="10762" width="13.5703125" style="24" customWidth="1"/>
    <col min="10763" max="10763" width="15.42578125" style="24" customWidth="1"/>
    <col min="10764" max="10764" width="10.7109375" style="24" bestFit="1" customWidth="1"/>
    <col min="10765" max="11008" width="9.140625" style="24"/>
    <col min="11009" max="11009" width="5.85546875" style="24" customWidth="1"/>
    <col min="11010" max="11010" width="78.42578125" style="24" customWidth="1"/>
    <col min="11011" max="11011" width="16.85546875" style="24" customWidth="1"/>
    <col min="11012" max="11012" width="17.7109375" style="24" customWidth="1"/>
    <col min="11013" max="11013" width="12.42578125" style="24" customWidth="1"/>
    <col min="11014" max="11014" width="12.140625" style="24" customWidth="1"/>
    <col min="11015" max="11015" width="16.28515625" style="24" customWidth="1"/>
    <col min="11016" max="11016" width="17" style="24" customWidth="1"/>
    <col min="11017" max="11017" width="14.140625" style="24" customWidth="1"/>
    <col min="11018" max="11018" width="13.5703125" style="24" customWidth="1"/>
    <col min="11019" max="11019" width="15.42578125" style="24" customWidth="1"/>
    <col min="11020" max="11020" width="10.7109375" style="24" bestFit="1" customWidth="1"/>
    <col min="11021" max="11264" width="9.140625" style="24"/>
    <col min="11265" max="11265" width="5.85546875" style="24" customWidth="1"/>
    <col min="11266" max="11266" width="78.42578125" style="24" customWidth="1"/>
    <col min="11267" max="11267" width="16.85546875" style="24" customWidth="1"/>
    <col min="11268" max="11268" width="17.7109375" style="24" customWidth="1"/>
    <col min="11269" max="11269" width="12.42578125" style="24" customWidth="1"/>
    <col min="11270" max="11270" width="12.140625" style="24" customWidth="1"/>
    <col min="11271" max="11271" width="16.28515625" style="24" customWidth="1"/>
    <col min="11272" max="11272" width="17" style="24" customWidth="1"/>
    <col min="11273" max="11273" width="14.140625" style="24" customWidth="1"/>
    <col min="11274" max="11274" width="13.5703125" style="24" customWidth="1"/>
    <col min="11275" max="11275" width="15.42578125" style="24" customWidth="1"/>
    <col min="11276" max="11276" width="10.7109375" style="24" bestFit="1" customWidth="1"/>
    <col min="11277" max="11520" width="9.140625" style="24"/>
    <col min="11521" max="11521" width="5.85546875" style="24" customWidth="1"/>
    <col min="11522" max="11522" width="78.42578125" style="24" customWidth="1"/>
    <col min="11523" max="11523" width="16.85546875" style="24" customWidth="1"/>
    <col min="11524" max="11524" width="17.7109375" style="24" customWidth="1"/>
    <col min="11525" max="11525" width="12.42578125" style="24" customWidth="1"/>
    <col min="11526" max="11526" width="12.140625" style="24" customWidth="1"/>
    <col min="11527" max="11527" width="16.28515625" style="24" customWidth="1"/>
    <col min="11528" max="11528" width="17" style="24" customWidth="1"/>
    <col min="11529" max="11529" width="14.140625" style="24" customWidth="1"/>
    <col min="11530" max="11530" width="13.5703125" style="24" customWidth="1"/>
    <col min="11531" max="11531" width="15.42578125" style="24" customWidth="1"/>
    <col min="11532" max="11532" width="10.7109375" style="24" bestFit="1" customWidth="1"/>
    <col min="11533" max="11776" width="9.140625" style="24"/>
    <col min="11777" max="11777" width="5.85546875" style="24" customWidth="1"/>
    <col min="11778" max="11778" width="78.42578125" style="24" customWidth="1"/>
    <col min="11779" max="11779" width="16.85546875" style="24" customWidth="1"/>
    <col min="11780" max="11780" width="17.7109375" style="24" customWidth="1"/>
    <col min="11781" max="11781" width="12.42578125" style="24" customWidth="1"/>
    <col min="11782" max="11782" width="12.140625" style="24" customWidth="1"/>
    <col min="11783" max="11783" width="16.28515625" style="24" customWidth="1"/>
    <col min="11784" max="11784" width="17" style="24" customWidth="1"/>
    <col min="11785" max="11785" width="14.140625" style="24" customWidth="1"/>
    <col min="11786" max="11786" width="13.5703125" style="24" customWidth="1"/>
    <col min="11787" max="11787" width="15.42578125" style="24" customWidth="1"/>
    <col min="11788" max="11788" width="10.7109375" style="24" bestFit="1" customWidth="1"/>
    <col min="11789" max="12032" width="9.140625" style="24"/>
    <col min="12033" max="12033" width="5.85546875" style="24" customWidth="1"/>
    <col min="12034" max="12034" width="78.42578125" style="24" customWidth="1"/>
    <col min="12035" max="12035" width="16.85546875" style="24" customWidth="1"/>
    <col min="12036" max="12036" width="17.7109375" style="24" customWidth="1"/>
    <col min="12037" max="12037" width="12.42578125" style="24" customWidth="1"/>
    <col min="12038" max="12038" width="12.140625" style="24" customWidth="1"/>
    <col min="12039" max="12039" width="16.28515625" style="24" customWidth="1"/>
    <col min="12040" max="12040" width="17" style="24" customWidth="1"/>
    <col min="12041" max="12041" width="14.140625" style="24" customWidth="1"/>
    <col min="12042" max="12042" width="13.5703125" style="24" customWidth="1"/>
    <col min="12043" max="12043" width="15.42578125" style="24" customWidth="1"/>
    <col min="12044" max="12044" width="10.7109375" style="24" bestFit="1" customWidth="1"/>
    <col min="12045" max="12288" width="9.140625" style="24"/>
    <col min="12289" max="12289" width="5.85546875" style="24" customWidth="1"/>
    <col min="12290" max="12290" width="78.42578125" style="24" customWidth="1"/>
    <col min="12291" max="12291" width="16.85546875" style="24" customWidth="1"/>
    <col min="12292" max="12292" width="17.7109375" style="24" customWidth="1"/>
    <col min="12293" max="12293" width="12.42578125" style="24" customWidth="1"/>
    <col min="12294" max="12294" width="12.140625" style="24" customWidth="1"/>
    <col min="12295" max="12295" width="16.28515625" style="24" customWidth="1"/>
    <col min="12296" max="12296" width="17" style="24" customWidth="1"/>
    <col min="12297" max="12297" width="14.140625" style="24" customWidth="1"/>
    <col min="12298" max="12298" width="13.5703125" style="24" customWidth="1"/>
    <col min="12299" max="12299" width="15.42578125" style="24" customWidth="1"/>
    <col min="12300" max="12300" width="10.7109375" style="24" bestFit="1" customWidth="1"/>
    <col min="12301" max="12544" width="9.140625" style="24"/>
    <col min="12545" max="12545" width="5.85546875" style="24" customWidth="1"/>
    <col min="12546" max="12546" width="78.42578125" style="24" customWidth="1"/>
    <col min="12547" max="12547" width="16.85546875" style="24" customWidth="1"/>
    <col min="12548" max="12548" width="17.7109375" style="24" customWidth="1"/>
    <col min="12549" max="12549" width="12.42578125" style="24" customWidth="1"/>
    <col min="12550" max="12550" width="12.140625" style="24" customWidth="1"/>
    <col min="12551" max="12551" width="16.28515625" style="24" customWidth="1"/>
    <col min="12552" max="12552" width="17" style="24" customWidth="1"/>
    <col min="12553" max="12553" width="14.140625" style="24" customWidth="1"/>
    <col min="12554" max="12554" width="13.5703125" style="24" customWidth="1"/>
    <col min="12555" max="12555" width="15.42578125" style="24" customWidth="1"/>
    <col min="12556" max="12556" width="10.7109375" style="24" bestFit="1" customWidth="1"/>
    <col min="12557" max="12800" width="9.140625" style="24"/>
    <col min="12801" max="12801" width="5.85546875" style="24" customWidth="1"/>
    <col min="12802" max="12802" width="78.42578125" style="24" customWidth="1"/>
    <col min="12803" max="12803" width="16.85546875" style="24" customWidth="1"/>
    <col min="12804" max="12804" width="17.7109375" style="24" customWidth="1"/>
    <col min="12805" max="12805" width="12.42578125" style="24" customWidth="1"/>
    <col min="12806" max="12806" width="12.140625" style="24" customWidth="1"/>
    <col min="12807" max="12807" width="16.28515625" style="24" customWidth="1"/>
    <col min="12808" max="12808" width="17" style="24" customWidth="1"/>
    <col min="12809" max="12809" width="14.140625" style="24" customWidth="1"/>
    <col min="12810" max="12810" width="13.5703125" style="24" customWidth="1"/>
    <col min="12811" max="12811" width="15.42578125" style="24" customWidth="1"/>
    <col min="12812" max="12812" width="10.7109375" style="24" bestFit="1" customWidth="1"/>
    <col min="12813" max="13056" width="9.140625" style="24"/>
    <col min="13057" max="13057" width="5.85546875" style="24" customWidth="1"/>
    <col min="13058" max="13058" width="78.42578125" style="24" customWidth="1"/>
    <col min="13059" max="13059" width="16.85546875" style="24" customWidth="1"/>
    <col min="13060" max="13060" width="17.7109375" style="24" customWidth="1"/>
    <col min="13061" max="13061" width="12.42578125" style="24" customWidth="1"/>
    <col min="13062" max="13062" width="12.140625" style="24" customWidth="1"/>
    <col min="13063" max="13063" width="16.28515625" style="24" customWidth="1"/>
    <col min="13064" max="13064" width="17" style="24" customWidth="1"/>
    <col min="13065" max="13065" width="14.140625" style="24" customWidth="1"/>
    <col min="13066" max="13066" width="13.5703125" style="24" customWidth="1"/>
    <col min="13067" max="13067" width="15.42578125" style="24" customWidth="1"/>
    <col min="13068" max="13068" width="10.7109375" style="24" bestFit="1" customWidth="1"/>
    <col min="13069" max="13312" width="9.140625" style="24"/>
    <col min="13313" max="13313" width="5.85546875" style="24" customWidth="1"/>
    <col min="13314" max="13314" width="78.42578125" style="24" customWidth="1"/>
    <col min="13315" max="13315" width="16.85546875" style="24" customWidth="1"/>
    <col min="13316" max="13316" width="17.7109375" style="24" customWidth="1"/>
    <col min="13317" max="13317" width="12.42578125" style="24" customWidth="1"/>
    <col min="13318" max="13318" width="12.140625" style="24" customWidth="1"/>
    <col min="13319" max="13319" width="16.28515625" style="24" customWidth="1"/>
    <col min="13320" max="13320" width="17" style="24" customWidth="1"/>
    <col min="13321" max="13321" width="14.140625" style="24" customWidth="1"/>
    <col min="13322" max="13322" width="13.5703125" style="24" customWidth="1"/>
    <col min="13323" max="13323" width="15.42578125" style="24" customWidth="1"/>
    <col min="13324" max="13324" width="10.7109375" style="24" bestFit="1" customWidth="1"/>
    <col min="13325" max="13568" width="9.140625" style="24"/>
    <col min="13569" max="13569" width="5.85546875" style="24" customWidth="1"/>
    <col min="13570" max="13570" width="78.42578125" style="24" customWidth="1"/>
    <col min="13571" max="13571" width="16.85546875" style="24" customWidth="1"/>
    <col min="13572" max="13572" width="17.7109375" style="24" customWidth="1"/>
    <col min="13573" max="13573" width="12.42578125" style="24" customWidth="1"/>
    <col min="13574" max="13574" width="12.140625" style="24" customWidth="1"/>
    <col min="13575" max="13575" width="16.28515625" style="24" customWidth="1"/>
    <col min="13576" max="13576" width="17" style="24" customWidth="1"/>
    <col min="13577" max="13577" width="14.140625" style="24" customWidth="1"/>
    <col min="13578" max="13578" width="13.5703125" style="24" customWidth="1"/>
    <col min="13579" max="13579" width="15.42578125" style="24" customWidth="1"/>
    <col min="13580" max="13580" width="10.7109375" style="24" bestFit="1" customWidth="1"/>
    <col min="13581" max="13824" width="9.140625" style="24"/>
    <col min="13825" max="13825" width="5.85546875" style="24" customWidth="1"/>
    <col min="13826" max="13826" width="78.42578125" style="24" customWidth="1"/>
    <col min="13827" max="13827" width="16.85546875" style="24" customWidth="1"/>
    <col min="13828" max="13828" width="17.7109375" style="24" customWidth="1"/>
    <col min="13829" max="13829" width="12.42578125" style="24" customWidth="1"/>
    <col min="13830" max="13830" width="12.140625" style="24" customWidth="1"/>
    <col min="13831" max="13831" width="16.28515625" style="24" customWidth="1"/>
    <col min="13832" max="13832" width="17" style="24" customWidth="1"/>
    <col min="13833" max="13833" width="14.140625" style="24" customWidth="1"/>
    <col min="13834" max="13834" width="13.5703125" style="24" customWidth="1"/>
    <col min="13835" max="13835" width="15.42578125" style="24" customWidth="1"/>
    <col min="13836" max="13836" width="10.7109375" style="24" bestFit="1" customWidth="1"/>
    <col min="13837" max="14080" width="9.140625" style="24"/>
    <col min="14081" max="14081" width="5.85546875" style="24" customWidth="1"/>
    <col min="14082" max="14082" width="78.42578125" style="24" customWidth="1"/>
    <col min="14083" max="14083" width="16.85546875" style="24" customWidth="1"/>
    <col min="14084" max="14084" width="17.7109375" style="24" customWidth="1"/>
    <col min="14085" max="14085" width="12.42578125" style="24" customWidth="1"/>
    <col min="14086" max="14086" width="12.140625" style="24" customWidth="1"/>
    <col min="14087" max="14087" width="16.28515625" style="24" customWidth="1"/>
    <col min="14088" max="14088" width="17" style="24" customWidth="1"/>
    <col min="14089" max="14089" width="14.140625" style="24" customWidth="1"/>
    <col min="14090" max="14090" width="13.5703125" style="24" customWidth="1"/>
    <col min="14091" max="14091" width="15.42578125" style="24" customWidth="1"/>
    <col min="14092" max="14092" width="10.7109375" style="24" bestFit="1" customWidth="1"/>
    <col min="14093" max="14336" width="9.140625" style="24"/>
    <col min="14337" max="14337" width="5.85546875" style="24" customWidth="1"/>
    <col min="14338" max="14338" width="78.42578125" style="24" customWidth="1"/>
    <col min="14339" max="14339" width="16.85546875" style="24" customWidth="1"/>
    <col min="14340" max="14340" width="17.7109375" style="24" customWidth="1"/>
    <col min="14341" max="14341" width="12.42578125" style="24" customWidth="1"/>
    <col min="14342" max="14342" width="12.140625" style="24" customWidth="1"/>
    <col min="14343" max="14343" width="16.28515625" style="24" customWidth="1"/>
    <col min="14344" max="14344" width="17" style="24" customWidth="1"/>
    <col min="14345" max="14345" width="14.140625" style="24" customWidth="1"/>
    <col min="14346" max="14346" width="13.5703125" style="24" customWidth="1"/>
    <col min="14347" max="14347" width="15.42578125" style="24" customWidth="1"/>
    <col min="14348" max="14348" width="10.7109375" style="24" bestFit="1" customWidth="1"/>
    <col min="14349" max="14592" width="9.140625" style="24"/>
    <col min="14593" max="14593" width="5.85546875" style="24" customWidth="1"/>
    <col min="14594" max="14594" width="78.42578125" style="24" customWidth="1"/>
    <col min="14595" max="14595" width="16.85546875" style="24" customWidth="1"/>
    <col min="14596" max="14596" width="17.7109375" style="24" customWidth="1"/>
    <col min="14597" max="14597" width="12.42578125" style="24" customWidth="1"/>
    <col min="14598" max="14598" width="12.140625" style="24" customWidth="1"/>
    <col min="14599" max="14599" width="16.28515625" style="24" customWidth="1"/>
    <col min="14600" max="14600" width="17" style="24" customWidth="1"/>
    <col min="14601" max="14601" width="14.140625" style="24" customWidth="1"/>
    <col min="14602" max="14602" width="13.5703125" style="24" customWidth="1"/>
    <col min="14603" max="14603" width="15.42578125" style="24" customWidth="1"/>
    <col min="14604" max="14604" width="10.7109375" style="24" bestFit="1" customWidth="1"/>
    <col min="14605" max="14848" width="9.140625" style="24"/>
    <col min="14849" max="14849" width="5.85546875" style="24" customWidth="1"/>
    <col min="14850" max="14850" width="78.42578125" style="24" customWidth="1"/>
    <col min="14851" max="14851" width="16.85546875" style="24" customWidth="1"/>
    <col min="14852" max="14852" width="17.7109375" style="24" customWidth="1"/>
    <col min="14853" max="14853" width="12.42578125" style="24" customWidth="1"/>
    <col min="14854" max="14854" width="12.140625" style="24" customWidth="1"/>
    <col min="14855" max="14855" width="16.28515625" style="24" customWidth="1"/>
    <col min="14856" max="14856" width="17" style="24" customWidth="1"/>
    <col min="14857" max="14857" width="14.140625" style="24" customWidth="1"/>
    <col min="14858" max="14858" width="13.5703125" style="24" customWidth="1"/>
    <col min="14859" max="14859" width="15.42578125" style="24" customWidth="1"/>
    <col min="14860" max="14860" width="10.7109375" style="24" bestFit="1" customWidth="1"/>
    <col min="14861" max="15104" width="9.140625" style="24"/>
    <col min="15105" max="15105" width="5.85546875" style="24" customWidth="1"/>
    <col min="15106" max="15106" width="78.42578125" style="24" customWidth="1"/>
    <col min="15107" max="15107" width="16.85546875" style="24" customWidth="1"/>
    <col min="15108" max="15108" width="17.7109375" style="24" customWidth="1"/>
    <col min="15109" max="15109" width="12.42578125" style="24" customWidth="1"/>
    <col min="15110" max="15110" width="12.140625" style="24" customWidth="1"/>
    <col min="15111" max="15111" width="16.28515625" style="24" customWidth="1"/>
    <col min="15112" max="15112" width="17" style="24" customWidth="1"/>
    <col min="15113" max="15113" width="14.140625" style="24" customWidth="1"/>
    <col min="15114" max="15114" width="13.5703125" style="24" customWidth="1"/>
    <col min="15115" max="15115" width="15.42578125" style="24" customWidth="1"/>
    <col min="15116" max="15116" width="10.7109375" style="24" bestFit="1" customWidth="1"/>
    <col min="15117" max="15360" width="9.140625" style="24"/>
    <col min="15361" max="15361" width="5.85546875" style="24" customWidth="1"/>
    <col min="15362" max="15362" width="78.42578125" style="24" customWidth="1"/>
    <col min="15363" max="15363" width="16.85546875" style="24" customWidth="1"/>
    <col min="15364" max="15364" width="17.7109375" style="24" customWidth="1"/>
    <col min="15365" max="15365" width="12.42578125" style="24" customWidth="1"/>
    <col min="15366" max="15366" width="12.140625" style="24" customWidth="1"/>
    <col min="15367" max="15367" width="16.28515625" style="24" customWidth="1"/>
    <col min="15368" max="15368" width="17" style="24" customWidth="1"/>
    <col min="15369" max="15369" width="14.140625" style="24" customWidth="1"/>
    <col min="15370" max="15370" width="13.5703125" style="24" customWidth="1"/>
    <col min="15371" max="15371" width="15.42578125" style="24" customWidth="1"/>
    <col min="15372" max="15372" width="10.7109375" style="24" bestFit="1" customWidth="1"/>
    <col min="15373" max="15616" width="9.140625" style="24"/>
    <col min="15617" max="15617" width="5.85546875" style="24" customWidth="1"/>
    <col min="15618" max="15618" width="78.42578125" style="24" customWidth="1"/>
    <col min="15619" max="15619" width="16.85546875" style="24" customWidth="1"/>
    <col min="15620" max="15620" width="17.7109375" style="24" customWidth="1"/>
    <col min="15621" max="15621" width="12.42578125" style="24" customWidth="1"/>
    <col min="15622" max="15622" width="12.140625" style="24" customWidth="1"/>
    <col min="15623" max="15623" width="16.28515625" style="24" customWidth="1"/>
    <col min="15624" max="15624" width="17" style="24" customWidth="1"/>
    <col min="15625" max="15625" width="14.140625" style="24" customWidth="1"/>
    <col min="15626" max="15626" width="13.5703125" style="24" customWidth="1"/>
    <col min="15627" max="15627" width="15.42578125" style="24" customWidth="1"/>
    <col min="15628" max="15628" width="10.7109375" style="24" bestFit="1" customWidth="1"/>
    <col min="15629" max="15872" width="9.140625" style="24"/>
    <col min="15873" max="15873" width="5.85546875" style="24" customWidth="1"/>
    <col min="15874" max="15874" width="78.42578125" style="24" customWidth="1"/>
    <col min="15875" max="15875" width="16.85546875" style="24" customWidth="1"/>
    <col min="15876" max="15876" width="17.7109375" style="24" customWidth="1"/>
    <col min="15877" max="15877" width="12.42578125" style="24" customWidth="1"/>
    <col min="15878" max="15878" width="12.140625" style="24" customWidth="1"/>
    <col min="15879" max="15879" width="16.28515625" style="24" customWidth="1"/>
    <col min="15880" max="15880" width="17" style="24" customWidth="1"/>
    <col min="15881" max="15881" width="14.140625" style="24" customWidth="1"/>
    <col min="15882" max="15882" width="13.5703125" style="24" customWidth="1"/>
    <col min="15883" max="15883" width="15.42578125" style="24" customWidth="1"/>
    <col min="15884" max="15884" width="10.7109375" style="24" bestFit="1" customWidth="1"/>
    <col min="15885" max="16128" width="9.140625" style="24"/>
    <col min="16129" max="16129" width="5.85546875" style="24" customWidth="1"/>
    <col min="16130" max="16130" width="78.42578125" style="24" customWidth="1"/>
    <col min="16131" max="16131" width="16.85546875" style="24" customWidth="1"/>
    <col min="16132" max="16132" width="17.7109375" style="24" customWidth="1"/>
    <col min="16133" max="16133" width="12.42578125" style="24" customWidth="1"/>
    <col min="16134" max="16134" width="12.140625" style="24" customWidth="1"/>
    <col min="16135" max="16135" width="16.28515625" style="24" customWidth="1"/>
    <col min="16136" max="16136" width="17" style="24" customWidth="1"/>
    <col min="16137" max="16137" width="14.140625" style="24" customWidth="1"/>
    <col min="16138" max="16138" width="13.5703125" style="24" customWidth="1"/>
    <col min="16139" max="16139" width="15.42578125" style="24" customWidth="1"/>
    <col min="16140" max="16140" width="10.7109375" style="24" bestFit="1" customWidth="1"/>
    <col min="16141" max="16384" width="9.140625" style="24"/>
  </cols>
  <sheetData>
    <row r="1" spans="1:11" ht="14.25" customHeight="1">
      <c r="A1" s="22" t="s">
        <v>34</v>
      </c>
      <c r="B1" s="23"/>
      <c r="C1" s="23"/>
      <c r="D1" s="58"/>
      <c r="E1" s="58"/>
      <c r="J1" s="78"/>
      <c r="K1" s="78"/>
    </row>
    <row r="2" spans="1:11" ht="8.25" customHeight="1">
      <c r="A2" s="25"/>
      <c r="K2" s="27"/>
    </row>
    <row r="3" spans="1:11" ht="21" customHeight="1">
      <c r="A3" s="28"/>
      <c r="B3" s="79" t="s">
        <v>35</v>
      </c>
      <c r="C3" s="80"/>
      <c r="D3" s="80"/>
      <c r="E3" s="80"/>
      <c r="F3" s="80"/>
      <c r="G3" s="80"/>
      <c r="H3" s="80"/>
      <c r="I3" s="80"/>
      <c r="J3" s="80"/>
      <c r="K3" s="80"/>
    </row>
    <row r="4" spans="1:11" ht="18.75" customHeight="1">
      <c r="A4" s="81" t="s">
        <v>36</v>
      </c>
      <c r="B4" s="81"/>
      <c r="C4" s="81"/>
      <c r="D4" s="81"/>
      <c r="E4" s="81"/>
      <c r="F4" s="81"/>
      <c r="G4" s="81"/>
      <c r="H4" s="81"/>
      <c r="I4" s="81"/>
      <c r="J4" s="81"/>
      <c r="K4" s="81"/>
    </row>
    <row r="5" spans="1:11" ht="18.75" customHeight="1">
      <c r="A5" s="82" t="s">
        <v>242</v>
      </c>
      <c r="B5" s="82"/>
      <c r="C5" s="82"/>
      <c r="D5" s="82"/>
      <c r="E5" s="82"/>
      <c r="F5" s="82"/>
      <c r="G5" s="82"/>
      <c r="H5" s="82"/>
      <c r="I5" s="82"/>
      <c r="J5" s="82"/>
      <c r="K5" s="82"/>
    </row>
    <row r="6" spans="1:11" ht="12" customHeight="1">
      <c r="A6" s="25"/>
      <c r="J6" s="83"/>
      <c r="K6" s="83"/>
    </row>
    <row r="7" spans="1:11" s="23" customFormat="1" ht="33.75" customHeight="1">
      <c r="A7" s="84" t="s">
        <v>0</v>
      </c>
      <c r="B7" s="84" t="s">
        <v>37</v>
      </c>
      <c r="C7" s="84" t="s">
        <v>38</v>
      </c>
      <c r="D7" s="86" t="s">
        <v>39</v>
      </c>
      <c r="E7" s="86" t="s">
        <v>40</v>
      </c>
      <c r="F7" s="86" t="s">
        <v>41</v>
      </c>
      <c r="G7" s="86"/>
      <c r="H7" s="86"/>
      <c r="I7" s="88" t="s">
        <v>42</v>
      </c>
      <c r="J7" s="88"/>
      <c r="K7" s="84" t="s">
        <v>43</v>
      </c>
    </row>
    <row r="8" spans="1:11" s="23" customFormat="1" ht="74.25" customHeight="1">
      <c r="A8" s="85"/>
      <c r="B8" s="85"/>
      <c r="C8" s="85"/>
      <c r="D8" s="87"/>
      <c r="E8" s="87"/>
      <c r="F8" s="29" t="s">
        <v>44</v>
      </c>
      <c r="G8" s="29" t="s">
        <v>45</v>
      </c>
      <c r="H8" s="29" t="s">
        <v>46</v>
      </c>
      <c r="I8" s="30" t="s">
        <v>47</v>
      </c>
      <c r="J8" s="30" t="s">
        <v>48</v>
      </c>
      <c r="K8" s="85"/>
    </row>
    <row r="9" spans="1:11" s="23" customFormat="1" ht="27.75" customHeight="1">
      <c r="A9" s="31">
        <v>1</v>
      </c>
      <c r="B9" s="31" t="s">
        <v>49</v>
      </c>
      <c r="C9" s="31" t="s">
        <v>50</v>
      </c>
      <c r="D9" s="31">
        <v>4</v>
      </c>
      <c r="E9" s="31">
        <v>5</v>
      </c>
      <c r="F9" s="31" t="s">
        <v>51</v>
      </c>
      <c r="G9" s="31">
        <v>7</v>
      </c>
      <c r="H9" s="31"/>
      <c r="I9" s="32" t="s">
        <v>52</v>
      </c>
      <c r="J9" s="32" t="s">
        <v>53</v>
      </c>
      <c r="K9" s="31">
        <v>9</v>
      </c>
    </row>
    <row r="10" spans="1:11" s="23" customFormat="1" ht="24.75" customHeight="1">
      <c r="A10" s="33" t="s">
        <v>11</v>
      </c>
      <c r="B10" s="89" t="s">
        <v>54</v>
      </c>
      <c r="C10" s="89"/>
      <c r="D10" s="89"/>
      <c r="E10" s="89"/>
      <c r="F10" s="89"/>
      <c r="G10" s="89"/>
      <c r="H10" s="89"/>
      <c r="I10" s="89"/>
      <c r="J10" s="89"/>
      <c r="K10" s="89"/>
    </row>
    <row r="11" spans="1:11" s="23" customFormat="1" ht="21" customHeight="1">
      <c r="A11" s="31">
        <v>1</v>
      </c>
      <c r="B11" s="34" t="s">
        <v>55</v>
      </c>
      <c r="C11" s="31" t="s">
        <v>56</v>
      </c>
      <c r="D11" s="35"/>
      <c r="E11" s="35"/>
      <c r="F11" s="35"/>
      <c r="G11" s="35"/>
      <c r="H11" s="35"/>
      <c r="I11" s="32"/>
      <c r="J11" s="32"/>
      <c r="K11" s="77"/>
    </row>
    <row r="12" spans="1:11" s="23" customFormat="1" ht="34.5" customHeight="1">
      <c r="A12" s="31">
        <v>2</v>
      </c>
      <c r="B12" s="34" t="s">
        <v>57</v>
      </c>
      <c r="C12" s="31" t="s">
        <v>56</v>
      </c>
      <c r="D12" s="35"/>
      <c r="E12" s="35"/>
      <c r="F12" s="35"/>
      <c r="G12" s="35"/>
      <c r="H12" s="35"/>
      <c r="I12" s="32"/>
      <c r="J12" s="32"/>
      <c r="K12" s="77"/>
    </row>
    <row r="13" spans="1:11" s="23" customFormat="1" ht="36" customHeight="1">
      <c r="A13" s="31">
        <v>3</v>
      </c>
      <c r="B13" s="34" t="s">
        <v>58</v>
      </c>
      <c r="C13" s="31" t="s">
        <v>59</v>
      </c>
      <c r="D13" s="31">
        <v>6</v>
      </c>
      <c r="E13" s="31">
        <v>6</v>
      </c>
      <c r="F13" s="31">
        <v>6</v>
      </c>
      <c r="G13" s="31">
        <v>3</v>
      </c>
      <c r="H13" s="31">
        <v>3</v>
      </c>
      <c r="I13" s="32">
        <f>F13/D13</f>
        <v>1</v>
      </c>
      <c r="J13" s="32">
        <f>F13/E13</f>
        <v>1</v>
      </c>
      <c r="K13" s="77"/>
    </row>
    <row r="14" spans="1:11" s="23" customFormat="1" ht="38.25" customHeight="1">
      <c r="A14" s="31">
        <v>4</v>
      </c>
      <c r="B14" s="34" t="s">
        <v>60</v>
      </c>
      <c r="C14" s="31" t="s">
        <v>61</v>
      </c>
      <c r="D14" s="31">
        <v>6</v>
      </c>
      <c r="E14" s="31">
        <v>6</v>
      </c>
      <c r="F14" s="31">
        <v>6</v>
      </c>
      <c r="G14" s="31">
        <v>3</v>
      </c>
      <c r="H14" s="31">
        <v>3</v>
      </c>
      <c r="I14" s="32">
        <f t="shared" ref="I14:I15" si="0">F14/D14</f>
        <v>1</v>
      </c>
      <c r="J14" s="32">
        <f t="shared" ref="J14:J15" si="1">F14/E14</f>
        <v>1</v>
      </c>
      <c r="K14" s="77"/>
    </row>
    <row r="15" spans="1:11" s="23" customFormat="1" ht="37.5" customHeight="1">
      <c r="A15" s="31">
        <v>5</v>
      </c>
      <c r="B15" s="34" t="s">
        <v>62</v>
      </c>
      <c r="C15" s="31" t="s">
        <v>63</v>
      </c>
      <c r="D15" s="35">
        <v>169.87591</v>
      </c>
      <c r="E15" s="35">
        <v>469.74200000000002</v>
      </c>
      <c r="F15" s="35">
        <f>G15+H15</f>
        <v>469.74200000000002</v>
      </c>
      <c r="G15" s="35">
        <f>469.742</f>
        <v>469.74200000000002</v>
      </c>
      <c r="H15" s="35">
        <v>0</v>
      </c>
      <c r="I15" s="32">
        <f t="shared" si="0"/>
        <v>2.7652066735065612</v>
      </c>
      <c r="J15" s="32">
        <f t="shared" si="1"/>
        <v>1</v>
      </c>
      <c r="K15" s="77"/>
    </row>
    <row r="16" spans="1:11" ht="45" customHeight="1">
      <c r="A16" s="33" t="s">
        <v>17</v>
      </c>
      <c r="B16" s="37" t="s">
        <v>64</v>
      </c>
      <c r="C16" s="37"/>
      <c r="D16" s="29"/>
      <c r="E16" s="29"/>
      <c r="F16" s="29"/>
      <c r="G16" s="29"/>
      <c r="H16" s="29"/>
      <c r="I16" s="30"/>
      <c r="J16" s="30"/>
      <c r="K16" s="37"/>
    </row>
    <row r="17" spans="1:11" ht="20.25" customHeight="1">
      <c r="A17" s="33">
        <v>1</v>
      </c>
      <c r="B17" s="38" t="s">
        <v>65</v>
      </c>
      <c r="C17" s="39"/>
      <c r="D17" s="35"/>
      <c r="E17" s="35"/>
      <c r="F17" s="35"/>
      <c r="G17" s="35"/>
      <c r="H17" s="35"/>
      <c r="I17" s="32"/>
      <c r="J17" s="32"/>
      <c r="K17" s="40"/>
    </row>
    <row r="18" spans="1:11" ht="19.5" customHeight="1">
      <c r="A18" s="31" t="s">
        <v>24</v>
      </c>
      <c r="B18" s="40" t="s">
        <v>66</v>
      </c>
      <c r="C18" s="31" t="s">
        <v>63</v>
      </c>
      <c r="D18" s="35">
        <v>0</v>
      </c>
      <c r="E18" s="35">
        <v>0</v>
      </c>
      <c r="F18" s="35">
        <v>0</v>
      </c>
      <c r="G18" s="35"/>
      <c r="H18" s="35"/>
      <c r="I18" s="32"/>
      <c r="J18" s="32"/>
      <c r="K18" s="40"/>
    </row>
    <row r="19" spans="1:11" ht="40.5" customHeight="1">
      <c r="A19" s="31" t="s">
        <v>26</v>
      </c>
      <c r="B19" s="40" t="s">
        <v>67</v>
      </c>
      <c r="C19" s="31" t="s">
        <v>63</v>
      </c>
      <c r="D19" s="61">
        <v>3627</v>
      </c>
      <c r="E19" s="35">
        <v>3627</v>
      </c>
      <c r="F19" s="35">
        <v>3627</v>
      </c>
      <c r="G19" s="35">
        <v>3627</v>
      </c>
      <c r="H19" s="35">
        <v>0</v>
      </c>
      <c r="I19" s="32">
        <f>F19/D19</f>
        <v>1</v>
      </c>
      <c r="J19" s="32">
        <v>0</v>
      </c>
      <c r="K19" s="40"/>
    </row>
    <row r="20" spans="1:11" ht="19.5" customHeight="1">
      <c r="A20" s="31" t="s">
        <v>68</v>
      </c>
      <c r="B20" s="40" t="s">
        <v>69</v>
      </c>
      <c r="C20" s="31" t="s">
        <v>63</v>
      </c>
      <c r="D20" s="35">
        <v>0</v>
      </c>
      <c r="E20" s="35">
        <v>0</v>
      </c>
      <c r="F20" s="35">
        <v>0</v>
      </c>
      <c r="G20" s="35"/>
      <c r="H20" s="35"/>
      <c r="I20" s="32"/>
      <c r="J20" s="32"/>
      <c r="K20" s="40"/>
    </row>
    <row r="21" spans="1:11" ht="17.25" customHeight="1">
      <c r="A21" s="31" t="s">
        <v>70</v>
      </c>
      <c r="B21" s="40" t="s">
        <v>71</v>
      </c>
      <c r="C21" s="31"/>
      <c r="D21" s="35">
        <v>0</v>
      </c>
      <c r="E21" s="35">
        <v>0</v>
      </c>
      <c r="F21" s="35">
        <v>0</v>
      </c>
      <c r="G21" s="35"/>
      <c r="H21" s="35"/>
      <c r="I21" s="32"/>
      <c r="J21" s="32"/>
      <c r="K21" s="40"/>
    </row>
    <row r="22" spans="1:11">
      <c r="A22" s="33">
        <v>2</v>
      </c>
      <c r="B22" s="38" t="s">
        <v>72</v>
      </c>
      <c r="C22" s="39"/>
      <c r="D22" s="35"/>
      <c r="E22" s="35"/>
      <c r="F22" s="35"/>
      <c r="G22" s="35"/>
      <c r="H22" s="35"/>
      <c r="I22" s="32"/>
      <c r="J22" s="32"/>
      <c r="K22" s="40"/>
    </row>
    <row r="23" spans="1:11" ht="18.75" customHeight="1">
      <c r="A23" s="31" t="s">
        <v>29</v>
      </c>
      <c r="B23" s="40" t="s">
        <v>73</v>
      </c>
      <c r="C23" s="39"/>
      <c r="D23" s="35"/>
      <c r="E23" s="35"/>
      <c r="F23" s="35"/>
      <c r="G23" s="35"/>
      <c r="H23" s="35"/>
      <c r="I23" s="32"/>
      <c r="J23" s="32"/>
      <c r="K23" s="77" t="s">
        <v>74</v>
      </c>
    </row>
    <row r="24" spans="1:11">
      <c r="A24" s="31"/>
      <c r="B24" s="41" t="s">
        <v>75</v>
      </c>
      <c r="C24" s="42" t="s">
        <v>63</v>
      </c>
      <c r="D24" s="29"/>
      <c r="E24" s="29"/>
      <c r="F24" s="29"/>
      <c r="G24" s="29"/>
      <c r="H24" s="29"/>
      <c r="I24" s="30"/>
      <c r="J24" s="30"/>
      <c r="K24" s="77"/>
    </row>
    <row r="25" spans="1:11">
      <c r="A25" s="31"/>
      <c r="B25" s="41" t="s">
        <v>76</v>
      </c>
      <c r="C25" s="42" t="s">
        <v>63</v>
      </c>
      <c r="D25" s="35"/>
      <c r="E25" s="35"/>
      <c r="F25" s="35"/>
      <c r="G25" s="35"/>
      <c r="H25" s="35"/>
      <c r="I25" s="32"/>
      <c r="J25" s="32"/>
      <c r="K25" s="77"/>
    </row>
    <row r="26" spans="1:11">
      <c r="A26" s="31"/>
      <c r="B26" s="41" t="s">
        <v>77</v>
      </c>
      <c r="C26" s="42" t="s">
        <v>63</v>
      </c>
      <c r="D26" s="35"/>
      <c r="E26" s="35"/>
      <c r="F26" s="35"/>
      <c r="G26" s="35"/>
      <c r="H26" s="35"/>
      <c r="I26" s="32"/>
      <c r="J26" s="32"/>
      <c r="K26" s="77"/>
    </row>
    <row r="27" spans="1:11">
      <c r="A27" s="31"/>
      <c r="B27" s="41" t="s">
        <v>78</v>
      </c>
      <c r="C27" s="42" t="s">
        <v>63</v>
      </c>
      <c r="D27" s="35"/>
      <c r="E27" s="35"/>
      <c r="F27" s="35"/>
      <c r="G27" s="35"/>
      <c r="H27" s="35"/>
      <c r="I27" s="32"/>
      <c r="J27" s="32"/>
      <c r="K27" s="77"/>
    </row>
    <row r="28" spans="1:11">
      <c r="A28" s="31"/>
      <c r="B28" s="41" t="s">
        <v>79</v>
      </c>
      <c r="C28" s="42" t="s">
        <v>63</v>
      </c>
      <c r="D28" s="35"/>
      <c r="E28" s="35"/>
      <c r="F28" s="35"/>
      <c r="G28" s="35"/>
      <c r="H28" s="35"/>
      <c r="I28" s="32"/>
      <c r="J28" s="32"/>
      <c r="K28" s="77"/>
    </row>
    <row r="29" spans="1:11">
      <c r="A29" s="31"/>
      <c r="B29" s="41" t="s">
        <v>80</v>
      </c>
      <c r="C29" s="42" t="s">
        <v>63</v>
      </c>
      <c r="D29" s="35"/>
      <c r="E29" s="35"/>
      <c r="F29" s="35"/>
      <c r="G29" s="35"/>
      <c r="H29" s="35"/>
      <c r="I29" s="32"/>
      <c r="J29" s="32"/>
      <c r="K29" s="77"/>
    </row>
    <row r="30" spans="1:11">
      <c r="A30" s="31"/>
      <c r="B30" s="41" t="s">
        <v>81</v>
      </c>
      <c r="C30" s="42" t="s">
        <v>63</v>
      </c>
      <c r="D30" s="35"/>
      <c r="E30" s="35"/>
      <c r="F30" s="35"/>
      <c r="G30" s="35"/>
      <c r="H30" s="35"/>
      <c r="I30" s="32"/>
      <c r="J30" s="32"/>
      <c r="K30" s="77"/>
    </row>
    <row r="31" spans="1:11" s="43" customFormat="1" ht="18" customHeight="1">
      <c r="A31" s="42"/>
      <c r="B31" s="41" t="s">
        <v>82</v>
      </c>
      <c r="C31" s="42" t="s">
        <v>63</v>
      </c>
      <c r="D31" s="62"/>
      <c r="E31" s="62"/>
      <c r="F31" s="62"/>
      <c r="G31" s="62"/>
      <c r="H31" s="62"/>
      <c r="I31" s="63"/>
      <c r="J31" s="63"/>
      <c r="K31" s="77"/>
    </row>
    <row r="32" spans="1:11" ht="35.25" customHeight="1">
      <c r="A32" s="31"/>
      <c r="B32" s="41" t="s">
        <v>83</v>
      </c>
      <c r="C32" s="42" t="s">
        <v>63</v>
      </c>
      <c r="D32" s="35"/>
      <c r="E32" s="35"/>
      <c r="F32" s="35"/>
      <c r="G32" s="35"/>
      <c r="H32" s="35"/>
      <c r="I32" s="32"/>
      <c r="J32" s="32"/>
      <c r="K32" s="77"/>
    </row>
    <row r="33" spans="1:12" s="43" customFormat="1" ht="39" customHeight="1">
      <c r="A33" s="31" t="s">
        <v>31</v>
      </c>
      <c r="B33" s="44" t="s">
        <v>84</v>
      </c>
      <c r="C33" s="42"/>
      <c r="D33" s="62"/>
      <c r="E33" s="62"/>
      <c r="F33" s="62"/>
      <c r="G33" s="62"/>
      <c r="H33" s="62"/>
      <c r="I33" s="63"/>
      <c r="J33" s="63"/>
      <c r="K33" s="31"/>
    </row>
    <row r="34" spans="1:12" s="43" customFormat="1">
      <c r="A34" s="31" t="s">
        <v>85</v>
      </c>
      <c r="B34" s="44" t="s">
        <v>86</v>
      </c>
      <c r="C34" s="31" t="s">
        <v>63</v>
      </c>
      <c r="D34" s="62"/>
      <c r="E34" s="62"/>
      <c r="F34" s="62"/>
      <c r="G34" s="62"/>
      <c r="H34" s="62"/>
      <c r="I34" s="63"/>
      <c r="J34" s="63"/>
      <c r="K34" s="31"/>
    </row>
    <row r="35" spans="1:12" s="43" customFormat="1" ht="21.75" customHeight="1">
      <c r="A35" s="31" t="s">
        <v>87</v>
      </c>
      <c r="B35" s="44" t="s">
        <v>88</v>
      </c>
      <c r="C35" s="42"/>
      <c r="D35" s="62"/>
      <c r="E35" s="62"/>
      <c r="F35" s="62"/>
      <c r="G35" s="62"/>
      <c r="H35" s="62"/>
      <c r="I35" s="63"/>
      <c r="J35" s="63"/>
      <c r="K35" s="91" t="s">
        <v>89</v>
      </c>
    </row>
    <row r="36" spans="1:12" s="43" customFormat="1">
      <c r="A36" s="42"/>
      <c r="B36" s="41" t="s">
        <v>90</v>
      </c>
      <c r="C36" s="31" t="s">
        <v>63</v>
      </c>
      <c r="D36" s="62"/>
      <c r="E36" s="62"/>
      <c r="F36" s="62"/>
      <c r="G36" s="62"/>
      <c r="H36" s="62"/>
      <c r="I36" s="63"/>
      <c r="J36" s="63"/>
      <c r="K36" s="91"/>
    </row>
    <row r="37" spans="1:12" s="43" customFormat="1">
      <c r="A37" s="42"/>
      <c r="B37" s="41" t="s">
        <v>91</v>
      </c>
      <c r="C37" s="31" t="s">
        <v>63</v>
      </c>
      <c r="D37" s="62"/>
      <c r="E37" s="62"/>
      <c r="F37" s="62"/>
      <c r="G37" s="62"/>
      <c r="H37" s="62"/>
      <c r="I37" s="63"/>
      <c r="J37" s="63"/>
      <c r="K37" s="91"/>
    </row>
    <row r="38" spans="1:12" s="43" customFormat="1">
      <c r="A38" s="42"/>
      <c r="B38" s="41" t="s">
        <v>92</v>
      </c>
      <c r="C38" s="31" t="s">
        <v>63</v>
      </c>
      <c r="D38" s="62"/>
      <c r="E38" s="62"/>
      <c r="F38" s="62"/>
      <c r="G38" s="62"/>
      <c r="H38" s="62"/>
      <c r="I38" s="63"/>
      <c r="J38" s="63"/>
      <c r="K38" s="91"/>
    </row>
    <row r="39" spans="1:12" s="43" customFormat="1" ht="15.75" customHeight="1">
      <c r="A39" s="42"/>
      <c r="B39" s="41" t="s">
        <v>93</v>
      </c>
      <c r="C39" s="31"/>
      <c r="D39" s="62"/>
      <c r="E39" s="62"/>
      <c r="F39" s="62"/>
      <c r="G39" s="62"/>
      <c r="H39" s="62"/>
      <c r="I39" s="63"/>
      <c r="J39" s="63"/>
      <c r="K39" s="91"/>
    </row>
    <row r="40" spans="1:12" ht="34.5" customHeight="1">
      <c r="A40" s="31" t="s">
        <v>94</v>
      </c>
      <c r="B40" s="40" t="s">
        <v>95</v>
      </c>
      <c r="C40" s="31" t="s">
        <v>63</v>
      </c>
      <c r="D40" s="35"/>
      <c r="E40" s="35"/>
      <c r="F40" s="35"/>
      <c r="G40" s="35"/>
      <c r="H40" s="35"/>
      <c r="I40" s="32"/>
      <c r="J40" s="32"/>
      <c r="K40" s="91"/>
    </row>
    <row r="41" spans="1:12">
      <c r="A41" s="31" t="s">
        <v>96</v>
      </c>
      <c r="B41" s="40" t="s">
        <v>97</v>
      </c>
      <c r="C41" s="31" t="s">
        <v>63</v>
      </c>
      <c r="D41" s="35"/>
      <c r="E41" s="35"/>
      <c r="F41" s="35"/>
      <c r="G41" s="35"/>
      <c r="H41" s="35"/>
      <c r="I41" s="32"/>
      <c r="J41" s="32"/>
      <c r="K41" s="91"/>
      <c r="L41" s="24">
        <f>51+13</f>
        <v>64</v>
      </c>
    </row>
    <row r="42" spans="1:12">
      <c r="A42" s="31" t="s">
        <v>98</v>
      </c>
      <c r="B42" s="40" t="s">
        <v>99</v>
      </c>
      <c r="C42" s="31" t="s">
        <v>63</v>
      </c>
      <c r="D42" s="35"/>
      <c r="E42" s="35"/>
      <c r="F42" s="35"/>
      <c r="G42" s="35"/>
      <c r="H42" s="35"/>
      <c r="I42" s="32"/>
      <c r="J42" s="32"/>
      <c r="K42" s="91"/>
    </row>
    <row r="43" spans="1:12" ht="15.75" customHeight="1">
      <c r="A43" s="31" t="s">
        <v>100</v>
      </c>
      <c r="B43" s="40" t="s">
        <v>101</v>
      </c>
      <c r="C43" s="31" t="s">
        <v>63</v>
      </c>
      <c r="D43" s="35"/>
      <c r="E43" s="35"/>
      <c r="F43" s="35"/>
      <c r="G43" s="35"/>
      <c r="H43" s="35"/>
      <c r="I43" s="32"/>
      <c r="J43" s="32"/>
      <c r="K43" s="91"/>
    </row>
    <row r="44" spans="1:12">
      <c r="A44" s="31" t="s">
        <v>102</v>
      </c>
      <c r="B44" s="40" t="s">
        <v>103</v>
      </c>
      <c r="C44" s="31" t="s">
        <v>63</v>
      </c>
      <c r="D44" s="35"/>
      <c r="E44" s="35"/>
      <c r="F44" s="35"/>
      <c r="G44" s="35"/>
      <c r="H44" s="35"/>
      <c r="I44" s="32"/>
      <c r="J44" s="32"/>
      <c r="K44" s="91"/>
    </row>
    <row r="45" spans="1:12">
      <c r="A45" s="33">
        <v>3</v>
      </c>
      <c r="B45" s="38" t="s">
        <v>104</v>
      </c>
      <c r="C45" s="31"/>
      <c r="D45" s="35"/>
      <c r="E45" s="35"/>
      <c r="F45" s="35"/>
      <c r="G45" s="35"/>
      <c r="H45" s="35"/>
      <c r="I45" s="32"/>
      <c r="J45" s="32"/>
      <c r="K45" s="40"/>
    </row>
    <row r="46" spans="1:12">
      <c r="A46" s="31" t="s">
        <v>105</v>
      </c>
      <c r="B46" s="40" t="s">
        <v>106</v>
      </c>
      <c r="C46" s="31" t="s">
        <v>107</v>
      </c>
      <c r="D46" s="31">
        <v>90</v>
      </c>
      <c r="E46" s="31">
        <v>90</v>
      </c>
      <c r="F46" s="31">
        <v>90</v>
      </c>
      <c r="G46" s="31">
        <v>90</v>
      </c>
      <c r="H46" s="31"/>
      <c r="I46" s="32">
        <f>F46/D46</f>
        <v>1</v>
      </c>
      <c r="J46" s="32">
        <f>F46/E46</f>
        <v>1</v>
      </c>
      <c r="K46" s="40"/>
    </row>
    <row r="47" spans="1:12" ht="36.75" customHeight="1">
      <c r="A47" s="31" t="s">
        <v>108</v>
      </c>
      <c r="B47" s="40" t="s">
        <v>109</v>
      </c>
      <c r="C47" s="31" t="s">
        <v>107</v>
      </c>
      <c r="D47" s="31">
        <v>4</v>
      </c>
      <c r="E47" s="31">
        <v>6</v>
      </c>
      <c r="F47" s="31">
        <v>3</v>
      </c>
      <c r="G47" s="31">
        <v>3</v>
      </c>
      <c r="H47" s="31">
        <v>0</v>
      </c>
      <c r="I47" s="32">
        <f>F47/D47</f>
        <v>0.75</v>
      </c>
      <c r="J47" s="32">
        <f>F47/E47</f>
        <v>0.5</v>
      </c>
      <c r="K47" s="40"/>
    </row>
    <row r="48" spans="1:12">
      <c r="A48" s="31" t="s">
        <v>110</v>
      </c>
      <c r="B48" s="40" t="s">
        <v>111</v>
      </c>
      <c r="C48" s="31" t="s">
        <v>63</v>
      </c>
      <c r="D48" s="35">
        <f>D15</f>
        <v>169.87591</v>
      </c>
      <c r="E48" s="35">
        <f>E15</f>
        <v>469.74200000000002</v>
      </c>
      <c r="F48" s="35">
        <f>F15</f>
        <v>469.74200000000002</v>
      </c>
      <c r="G48" s="35">
        <f t="shared" ref="G48:H48" si="2">G15</f>
        <v>469.74200000000002</v>
      </c>
      <c r="H48" s="35">
        <f t="shared" si="2"/>
        <v>0</v>
      </c>
      <c r="I48" s="32">
        <f>F48/D48</f>
        <v>2.7652066735065612</v>
      </c>
      <c r="J48" s="32">
        <f>F48/E48</f>
        <v>1</v>
      </c>
      <c r="K48" s="40"/>
    </row>
    <row r="49" spans="1:11">
      <c r="A49" s="33">
        <v>4</v>
      </c>
      <c r="B49" s="38" t="s">
        <v>93</v>
      </c>
      <c r="C49" s="31"/>
      <c r="D49" s="35"/>
      <c r="E49" s="35"/>
      <c r="F49" s="35"/>
      <c r="G49" s="35"/>
      <c r="H49" s="35"/>
      <c r="I49" s="32"/>
      <c r="J49" s="32"/>
      <c r="K49" s="40"/>
    </row>
    <row r="50" spans="1:11" ht="33" customHeight="1">
      <c r="A50" s="33" t="s">
        <v>112</v>
      </c>
      <c r="B50" s="37" t="s">
        <v>113</v>
      </c>
      <c r="C50" s="37"/>
      <c r="D50" s="29"/>
      <c r="E50" s="29"/>
      <c r="F50" s="29"/>
      <c r="G50" s="29"/>
      <c r="H50" s="29"/>
      <c r="I50" s="30"/>
      <c r="J50" s="30"/>
      <c r="K50" s="37"/>
    </row>
    <row r="51" spans="1:11" s="23" customFormat="1">
      <c r="A51" s="33">
        <v>1</v>
      </c>
      <c r="B51" s="38" t="s">
        <v>114</v>
      </c>
      <c r="C51" s="33"/>
      <c r="D51" s="33"/>
      <c r="E51" s="33"/>
      <c r="F51" s="33"/>
      <c r="G51" s="33"/>
      <c r="H51" s="29">
        <v>0</v>
      </c>
      <c r="I51" s="30"/>
      <c r="J51" s="30"/>
      <c r="K51" s="46"/>
    </row>
    <row r="52" spans="1:11">
      <c r="A52" s="31" t="s">
        <v>24</v>
      </c>
      <c r="B52" s="40" t="s">
        <v>115</v>
      </c>
      <c r="C52" s="31" t="s">
        <v>116</v>
      </c>
      <c r="D52" s="31">
        <v>10</v>
      </c>
      <c r="E52" s="31">
        <v>7</v>
      </c>
      <c r="F52" s="31">
        <v>7</v>
      </c>
      <c r="G52" s="31">
        <v>7</v>
      </c>
      <c r="H52" s="35"/>
      <c r="I52" s="32">
        <f>F52/D52</f>
        <v>0.7</v>
      </c>
      <c r="J52" s="32">
        <f>F52/E52</f>
        <v>1</v>
      </c>
      <c r="K52" s="45"/>
    </row>
    <row r="53" spans="1:11" ht="18" customHeight="1">
      <c r="A53" s="31" t="s">
        <v>26</v>
      </c>
      <c r="B53" s="40" t="s">
        <v>117</v>
      </c>
      <c r="C53" s="31" t="s">
        <v>116</v>
      </c>
      <c r="D53" s="31">
        <v>0</v>
      </c>
      <c r="E53" s="31">
        <v>0</v>
      </c>
      <c r="F53" s="31">
        <v>0</v>
      </c>
      <c r="G53" s="31">
        <v>0</v>
      </c>
      <c r="H53" s="35">
        <v>0</v>
      </c>
      <c r="I53" s="32">
        <v>0</v>
      </c>
      <c r="J53" s="32">
        <v>0</v>
      </c>
      <c r="K53" s="45"/>
    </row>
    <row r="54" spans="1:11" ht="19.5" customHeight="1">
      <c r="A54" s="31" t="s">
        <v>68</v>
      </c>
      <c r="B54" s="40" t="s">
        <v>118</v>
      </c>
      <c r="C54" s="31" t="s">
        <v>116</v>
      </c>
      <c r="D54" s="31">
        <v>0</v>
      </c>
      <c r="E54" s="31">
        <v>0</v>
      </c>
      <c r="F54" s="31">
        <v>0</v>
      </c>
      <c r="G54" s="31">
        <v>0</v>
      </c>
      <c r="H54" s="35">
        <v>0</v>
      </c>
      <c r="I54" s="32">
        <v>0</v>
      </c>
      <c r="J54" s="32">
        <v>0</v>
      </c>
      <c r="K54" s="45"/>
    </row>
    <row r="55" spans="1:11" s="43" customFormat="1" ht="19.5" customHeight="1">
      <c r="A55" s="31" t="s">
        <v>70</v>
      </c>
      <c r="B55" s="40" t="s">
        <v>119</v>
      </c>
      <c r="C55" s="31" t="s">
        <v>116</v>
      </c>
      <c r="D55" s="42">
        <f>D52</f>
        <v>10</v>
      </c>
      <c r="E55" s="42">
        <f t="shared" ref="E55:J55" si="3">E52</f>
        <v>7</v>
      </c>
      <c r="F55" s="42">
        <f t="shared" si="3"/>
        <v>7</v>
      </c>
      <c r="G55" s="42">
        <f t="shared" si="3"/>
        <v>7</v>
      </c>
      <c r="H55" s="62">
        <f t="shared" si="3"/>
        <v>0</v>
      </c>
      <c r="I55" s="63">
        <f t="shared" si="3"/>
        <v>0.7</v>
      </c>
      <c r="J55" s="63">
        <f t="shared" si="3"/>
        <v>1</v>
      </c>
      <c r="K55" s="47"/>
    </row>
    <row r="56" spans="1:11" s="43" customFormat="1" ht="19.5" customHeight="1">
      <c r="A56" s="31" t="s">
        <v>120</v>
      </c>
      <c r="B56" s="40" t="s">
        <v>121</v>
      </c>
      <c r="C56" s="31" t="s">
        <v>116</v>
      </c>
      <c r="D56" s="62"/>
      <c r="E56" s="62"/>
      <c r="F56" s="62"/>
      <c r="G56" s="62"/>
      <c r="H56" s="62"/>
      <c r="I56" s="63"/>
      <c r="J56" s="63"/>
      <c r="K56" s="41"/>
    </row>
    <row r="57" spans="1:11" s="43" customFormat="1">
      <c r="A57" s="31" t="s">
        <v>122</v>
      </c>
      <c r="B57" s="40" t="s">
        <v>123</v>
      </c>
      <c r="C57" s="31" t="s">
        <v>63</v>
      </c>
      <c r="D57" s="62"/>
      <c r="E57" s="62"/>
      <c r="F57" s="62"/>
      <c r="G57" s="62"/>
      <c r="H57" s="62"/>
      <c r="I57" s="63"/>
      <c r="J57" s="63"/>
      <c r="K57" s="41"/>
    </row>
    <row r="58" spans="1:11">
      <c r="A58" s="33">
        <v>2</v>
      </c>
      <c r="B58" s="38" t="s">
        <v>124</v>
      </c>
      <c r="C58" s="31"/>
      <c r="D58" s="35"/>
      <c r="E58" s="35"/>
      <c r="F58" s="35"/>
      <c r="G58" s="35"/>
      <c r="H58" s="35"/>
      <c r="I58" s="32"/>
      <c r="J58" s="32"/>
      <c r="K58" s="40"/>
    </row>
    <row r="59" spans="1:11" s="43" customFormat="1" ht="23.25" customHeight="1">
      <c r="A59" s="31" t="s">
        <v>29</v>
      </c>
      <c r="B59" s="40" t="s">
        <v>125</v>
      </c>
      <c r="C59" s="31" t="s">
        <v>126</v>
      </c>
      <c r="D59" s="62"/>
      <c r="E59" s="62"/>
      <c r="F59" s="62"/>
      <c r="G59" s="62"/>
      <c r="H59" s="62"/>
      <c r="I59" s="63"/>
      <c r="J59" s="63"/>
      <c r="K59" s="41"/>
    </row>
    <row r="60" spans="1:11" s="43" customFormat="1" ht="33.75" customHeight="1">
      <c r="A60" s="31" t="s">
        <v>31</v>
      </c>
      <c r="B60" s="40" t="s">
        <v>127</v>
      </c>
      <c r="C60" s="31" t="s">
        <v>126</v>
      </c>
      <c r="D60" s="62"/>
      <c r="E60" s="62"/>
      <c r="F60" s="62"/>
      <c r="G60" s="62"/>
      <c r="H60" s="62"/>
      <c r="I60" s="63"/>
      <c r="J60" s="63"/>
      <c r="K60" s="41"/>
    </row>
    <row r="61" spans="1:11" s="43" customFormat="1" ht="23.25" customHeight="1">
      <c r="A61" s="31" t="s">
        <v>94</v>
      </c>
      <c r="B61" s="40" t="s">
        <v>128</v>
      </c>
      <c r="C61" s="31" t="s">
        <v>63</v>
      </c>
      <c r="D61" s="62"/>
      <c r="E61" s="62"/>
      <c r="F61" s="62"/>
      <c r="G61" s="62"/>
      <c r="H61" s="62"/>
      <c r="I61" s="63"/>
      <c r="J61" s="63"/>
      <c r="K61" s="41"/>
    </row>
    <row r="62" spans="1:11" s="43" customFormat="1">
      <c r="A62" s="33">
        <v>3</v>
      </c>
      <c r="B62" s="38" t="s">
        <v>93</v>
      </c>
      <c r="C62" s="31"/>
      <c r="D62" s="62"/>
      <c r="E62" s="62"/>
      <c r="F62" s="62"/>
      <c r="G62" s="62"/>
      <c r="H62" s="62"/>
      <c r="I62" s="63"/>
      <c r="J62" s="63"/>
      <c r="K62" s="41"/>
    </row>
    <row r="63" spans="1:11" s="23" customFormat="1" ht="39.75" customHeight="1">
      <c r="A63" s="33" t="s">
        <v>129</v>
      </c>
      <c r="B63" s="37" t="s">
        <v>130</v>
      </c>
      <c r="C63" s="37"/>
      <c r="D63" s="29"/>
      <c r="E63" s="29"/>
      <c r="F63" s="29"/>
      <c r="G63" s="29"/>
      <c r="H63" s="29"/>
      <c r="I63" s="30"/>
      <c r="J63" s="30"/>
      <c r="K63" s="37"/>
    </row>
    <row r="64" spans="1:11" s="23" customFormat="1" ht="18.75" customHeight="1">
      <c r="A64" s="33">
        <v>1</v>
      </c>
      <c r="B64" s="37" t="s">
        <v>131</v>
      </c>
      <c r="C64" s="37"/>
      <c r="D64" s="29"/>
      <c r="E64" s="29"/>
      <c r="F64" s="29"/>
      <c r="G64" s="29"/>
      <c r="H64" s="29"/>
      <c r="I64" s="30"/>
      <c r="J64" s="30"/>
      <c r="K64" s="37"/>
    </row>
    <row r="65" spans="1:11">
      <c r="A65" s="33" t="s">
        <v>24</v>
      </c>
      <c r="B65" s="38" t="s">
        <v>132</v>
      </c>
      <c r="C65" s="31" t="s">
        <v>133</v>
      </c>
      <c r="D65" s="35"/>
      <c r="E65" s="35"/>
      <c r="F65" s="35"/>
      <c r="G65" s="35"/>
      <c r="H65" s="35"/>
      <c r="I65" s="32"/>
      <c r="J65" s="32"/>
      <c r="K65" s="77"/>
    </row>
    <row r="66" spans="1:11" ht="15.75" customHeight="1">
      <c r="A66" s="31" t="s">
        <v>26</v>
      </c>
      <c r="B66" s="40" t="s">
        <v>134</v>
      </c>
      <c r="C66" s="31" t="s">
        <v>63</v>
      </c>
      <c r="D66" s="35">
        <f>D67+D68+D69+D70</f>
        <v>58.481898000000001</v>
      </c>
      <c r="E66" s="35">
        <f t="shared" ref="E66:H66" si="4">E67+E68+E69+E70</f>
        <v>107.78098000000115</v>
      </c>
      <c r="F66" s="35">
        <f t="shared" si="4"/>
        <v>107.78098000000115</v>
      </c>
      <c r="G66" s="35">
        <f t="shared" si="4"/>
        <v>107.78098000000115</v>
      </c>
      <c r="H66" s="35">
        <f t="shared" si="4"/>
        <v>0</v>
      </c>
      <c r="I66" s="32">
        <f>F66/D66</f>
        <v>1.8429801987616945</v>
      </c>
      <c r="J66" s="32">
        <f>F66/E66</f>
        <v>1</v>
      </c>
      <c r="K66" s="77"/>
    </row>
    <row r="67" spans="1:11" s="73" customFormat="1">
      <c r="A67" s="69"/>
      <c r="B67" s="70" t="s">
        <v>135</v>
      </c>
      <c r="C67" s="69" t="s">
        <v>63</v>
      </c>
      <c r="D67" s="71">
        <v>42.066000000000003</v>
      </c>
      <c r="E67" s="71">
        <f>11473.768-11390.565</f>
        <v>83.20299999999952</v>
      </c>
      <c r="F67" s="71">
        <f>G67+H67</f>
        <v>83.20299999999952</v>
      </c>
      <c r="G67" s="71">
        <f>E67</f>
        <v>83.20299999999952</v>
      </c>
      <c r="H67" s="71">
        <v>0</v>
      </c>
      <c r="I67" s="72">
        <f>F67/D67</f>
        <v>1.9779156563495344</v>
      </c>
      <c r="J67" s="72">
        <f>F67/E67</f>
        <v>1</v>
      </c>
      <c r="K67" s="77"/>
    </row>
    <row r="68" spans="1:11" s="73" customFormat="1">
      <c r="A68" s="69"/>
      <c r="B68" s="70" t="s">
        <v>136</v>
      </c>
      <c r="C68" s="69" t="s">
        <v>63</v>
      </c>
      <c r="D68" s="71">
        <v>0.19589799999999999</v>
      </c>
      <c r="E68" s="71">
        <f>78.737645-78.292665</f>
        <v>0.44498000000000104</v>
      </c>
      <c r="F68" s="71">
        <f>G68+H68</f>
        <v>0.44498000000000104</v>
      </c>
      <c r="G68" s="71">
        <f>E68</f>
        <v>0.44498000000000104</v>
      </c>
      <c r="H68" s="71">
        <f>0</f>
        <v>0</v>
      </c>
      <c r="I68" s="72">
        <f>F68/D68</f>
        <v>2.2714882234632361</v>
      </c>
      <c r="J68" s="72">
        <f>F68/E68</f>
        <v>1</v>
      </c>
      <c r="K68" s="77"/>
    </row>
    <row r="69" spans="1:11" s="73" customFormat="1">
      <c r="A69" s="69"/>
      <c r="B69" s="74" t="s">
        <v>137</v>
      </c>
      <c r="C69" s="69" t="str">
        <f>C68</f>
        <v>triệu đồng</v>
      </c>
      <c r="D69" s="71"/>
      <c r="E69" s="71"/>
      <c r="F69" s="71"/>
      <c r="G69" s="71"/>
      <c r="H69" s="71"/>
      <c r="I69" s="72"/>
      <c r="J69" s="72"/>
      <c r="K69" s="77"/>
    </row>
    <row r="70" spans="1:11" s="73" customFormat="1">
      <c r="A70" s="69"/>
      <c r="B70" s="70" t="s">
        <v>138</v>
      </c>
      <c r="C70" s="69" t="s">
        <v>63</v>
      </c>
      <c r="D70" s="71">
        <v>16.22</v>
      </c>
      <c r="E70" s="71">
        <v>24.13300000000163</v>
      </c>
      <c r="F70" s="71">
        <f>62226.624-62202.491</f>
        <v>24.13300000000163</v>
      </c>
      <c r="G70" s="71">
        <f>F70</f>
        <v>24.13300000000163</v>
      </c>
      <c r="H70" s="71">
        <v>0</v>
      </c>
      <c r="I70" s="72">
        <f>F70/D70</f>
        <v>1.4878545006166235</v>
      </c>
      <c r="J70" s="72">
        <f>G70/E70</f>
        <v>1</v>
      </c>
      <c r="K70" s="77"/>
    </row>
    <row r="71" spans="1:11" s="43" customFormat="1">
      <c r="A71" s="31" t="s">
        <v>68</v>
      </c>
      <c r="B71" s="40" t="s">
        <v>139</v>
      </c>
      <c r="C71" s="31" t="s">
        <v>63</v>
      </c>
      <c r="D71" s="62"/>
      <c r="E71" s="62"/>
      <c r="F71" s="62"/>
      <c r="G71" s="62"/>
      <c r="H71" s="62"/>
      <c r="I71" s="63"/>
      <c r="J71" s="63"/>
      <c r="K71" s="77"/>
    </row>
    <row r="72" spans="1:11" s="43" customFormat="1">
      <c r="A72" s="31" t="s">
        <v>70</v>
      </c>
      <c r="B72" s="40" t="s">
        <v>140</v>
      </c>
      <c r="C72" s="31" t="s">
        <v>133</v>
      </c>
      <c r="D72" s="62"/>
      <c r="E72" s="62"/>
      <c r="F72" s="62"/>
      <c r="G72" s="62"/>
      <c r="H72" s="62"/>
      <c r="I72" s="63"/>
      <c r="J72" s="63"/>
      <c r="K72" s="77"/>
    </row>
    <row r="73" spans="1:11" s="43" customFormat="1" ht="43.5" customHeight="1">
      <c r="A73" s="31" t="s">
        <v>120</v>
      </c>
      <c r="B73" s="40" t="s">
        <v>141</v>
      </c>
      <c r="C73" s="48"/>
      <c r="D73" s="62"/>
      <c r="E73" s="62"/>
      <c r="F73" s="62"/>
      <c r="G73" s="62"/>
      <c r="H73" s="62"/>
      <c r="I73" s="63"/>
      <c r="J73" s="63"/>
      <c r="K73" s="77"/>
    </row>
    <row r="74" spans="1:11" s="43" customFormat="1" hidden="1">
      <c r="A74" s="33"/>
      <c r="B74" s="41" t="s">
        <v>142</v>
      </c>
      <c r="C74" s="31" t="s">
        <v>133</v>
      </c>
      <c r="D74" s="62"/>
      <c r="E74" s="62"/>
      <c r="F74" s="62"/>
      <c r="G74" s="62"/>
      <c r="H74" s="62"/>
      <c r="I74" s="63"/>
      <c r="J74" s="63"/>
      <c r="K74" s="77"/>
    </row>
    <row r="75" spans="1:11" s="43" customFormat="1" hidden="1">
      <c r="A75" s="33"/>
      <c r="B75" s="41" t="s">
        <v>143</v>
      </c>
      <c r="C75" s="31" t="s">
        <v>63</v>
      </c>
      <c r="D75" s="62"/>
      <c r="E75" s="62"/>
      <c r="F75" s="62"/>
      <c r="G75" s="62"/>
      <c r="H75" s="62"/>
      <c r="I75" s="63"/>
      <c r="J75" s="63"/>
      <c r="K75" s="77"/>
    </row>
    <row r="76" spans="1:11">
      <c r="A76" s="33">
        <v>2</v>
      </c>
      <c r="B76" s="38" t="s">
        <v>144</v>
      </c>
      <c r="C76" s="49"/>
      <c r="D76" s="29"/>
      <c r="E76" s="29"/>
      <c r="F76" s="29"/>
      <c r="G76" s="29"/>
      <c r="H76" s="29"/>
      <c r="I76" s="30"/>
      <c r="J76" s="30"/>
      <c r="K76" s="40"/>
    </row>
    <row r="77" spans="1:11">
      <c r="A77" s="31" t="s">
        <v>29</v>
      </c>
      <c r="B77" s="49" t="s">
        <v>145</v>
      </c>
      <c r="C77" s="31" t="s">
        <v>146</v>
      </c>
      <c r="D77" s="36">
        <f>D80</f>
        <v>64345.07</v>
      </c>
      <c r="E77" s="36">
        <f t="shared" ref="E77:G77" si="5">E80</f>
        <v>64345.07</v>
      </c>
      <c r="F77" s="36">
        <f t="shared" si="5"/>
        <v>64345.07</v>
      </c>
      <c r="G77" s="36">
        <f t="shared" si="5"/>
        <v>64345.07</v>
      </c>
      <c r="H77" s="35">
        <v>0</v>
      </c>
      <c r="I77" s="32">
        <f>F77/D77</f>
        <v>1</v>
      </c>
      <c r="J77" s="32">
        <f>F77/E77</f>
        <v>1</v>
      </c>
      <c r="K77" s="40"/>
    </row>
    <row r="78" spans="1:11" ht="18.75" customHeight="1">
      <c r="A78" s="31" t="s">
        <v>31</v>
      </c>
      <c r="B78" s="40" t="s">
        <v>147</v>
      </c>
      <c r="C78" s="31" t="s">
        <v>146</v>
      </c>
      <c r="D78" s="31">
        <v>0</v>
      </c>
      <c r="E78" s="31">
        <v>0</v>
      </c>
      <c r="F78" s="31">
        <v>0</v>
      </c>
      <c r="G78" s="31">
        <v>0</v>
      </c>
      <c r="H78" s="35">
        <v>0</v>
      </c>
      <c r="I78" s="32">
        <v>0</v>
      </c>
      <c r="J78" s="32">
        <v>0</v>
      </c>
      <c r="K78" s="40"/>
    </row>
    <row r="79" spans="1:11">
      <c r="A79" s="31" t="s">
        <v>94</v>
      </c>
      <c r="B79" s="40" t="s">
        <v>148</v>
      </c>
      <c r="C79" s="31" t="s">
        <v>146</v>
      </c>
      <c r="D79" s="31">
        <v>0</v>
      </c>
      <c r="E79" s="31">
        <v>0</v>
      </c>
      <c r="F79" s="31">
        <v>0</v>
      </c>
      <c r="G79" s="31">
        <v>0</v>
      </c>
      <c r="H79" s="35">
        <v>0</v>
      </c>
      <c r="I79" s="32">
        <v>0</v>
      </c>
      <c r="J79" s="32">
        <v>0</v>
      </c>
      <c r="K79" s="40"/>
    </row>
    <row r="80" spans="1:11">
      <c r="A80" s="31" t="s">
        <v>96</v>
      </c>
      <c r="B80" s="40" t="s">
        <v>149</v>
      </c>
      <c r="C80" s="31" t="s">
        <v>146</v>
      </c>
      <c r="D80" s="31">
        <f>63635+710.07</f>
        <v>64345.07</v>
      </c>
      <c r="E80" s="31">
        <f>D80</f>
        <v>64345.07</v>
      </c>
      <c r="F80" s="31">
        <f>E80</f>
        <v>64345.07</v>
      </c>
      <c r="G80" s="31">
        <f>F80</f>
        <v>64345.07</v>
      </c>
      <c r="H80" s="35">
        <f t="shared" ref="H80:J80" si="6">H77</f>
        <v>0</v>
      </c>
      <c r="I80" s="32">
        <f t="shared" si="6"/>
        <v>1</v>
      </c>
      <c r="J80" s="32">
        <f t="shared" si="6"/>
        <v>1</v>
      </c>
      <c r="K80" s="40"/>
    </row>
    <row r="81" spans="1:12">
      <c r="A81" s="31" t="s">
        <v>98</v>
      </c>
      <c r="B81" s="40" t="s">
        <v>150</v>
      </c>
      <c r="C81" s="31" t="s">
        <v>146</v>
      </c>
      <c r="D81" s="35"/>
      <c r="E81" s="35"/>
      <c r="F81" s="35"/>
      <c r="G81" s="35"/>
      <c r="H81" s="35"/>
      <c r="I81" s="32"/>
      <c r="J81" s="32"/>
      <c r="K81" s="40"/>
    </row>
    <row r="82" spans="1:12">
      <c r="A82" s="31" t="s">
        <v>100</v>
      </c>
      <c r="B82" s="40" t="s">
        <v>151</v>
      </c>
      <c r="C82" s="31" t="s">
        <v>146</v>
      </c>
      <c r="D82" s="35"/>
      <c r="E82" s="35"/>
      <c r="F82" s="35"/>
      <c r="G82" s="35"/>
      <c r="H82" s="35"/>
      <c r="I82" s="32"/>
      <c r="J82" s="32"/>
      <c r="K82" s="40"/>
      <c r="L82" s="75"/>
    </row>
    <row r="83" spans="1:12">
      <c r="A83" s="31" t="s">
        <v>102</v>
      </c>
      <c r="B83" s="40" t="s">
        <v>152</v>
      </c>
      <c r="C83" s="31" t="s">
        <v>63</v>
      </c>
      <c r="D83" s="35"/>
      <c r="E83" s="35"/>
      <c r="F83" s="35"/>
      <c r="G83" s="35"/>
      <c r="H83" s="35"/>
      <c r="I83" s="32"/>
      <c r="J83" s="32"/>
      <c r="K83" s="40"/>
    </row>
    <row r="84" spans="1:12">
      <c r="A84" s="33">
        <v>3</v>
      </c>
      <c r="B84" s="38" t="s">
        <v>153</v>
      </c>
      <c r="C84" s="31"/>
      <c r="D84" s="35"/>
      <c r="E84" s="35"/>
      <c r="F84" s="35"/>
      <c r="G84" s="35"/>
      <c r="H84" s="35"/>
      <c r="I84" s="32"/>
      <c r="J84" s="32"/>
      <c r="K84" s="40"/>
    </row>
    <row r="85" spans="1:12">
      <c r="A85" s="31" t="s">
        <v>105</v>
      </c>
      <c r="B85" s="49" t="s">
        <v>154</v>
      </c>
      <c r="C85" s="31" t="s">
        <v>146</v>
      </c>
      <c r="D85" s="76">
        <v>5842.64</v>
      </c>
      <c r="E85" s="76">
        <f>D85</f>
        <v>5842.64</v>
      </c>
      <c r="F85" s="76">
        <f>G85+H85</f>
        <v>5842.64</v>
      </c>
      <c r="G85" s="76">
        <f>E85</f>
        <v>5842.64</v>
      </c>
      <c r="H85" s="35">
        <v>0</v>
      </c>
      <c r="I85" s="32">
        <f>F85/D85</f>
        <v>1</v>
      </c>
      <c r="J85" s="32">
        <f>F85/D85</f>
        <v>1</v>
      </c>
      <c r="K85" s="40"/>
    </row>
    <row r="86" spans="1:12" ht="33.75" customHeight="1">
      <c r="A86" s="31" t="s">
        <v>108</v>
      </c>
      <c r="B86" s="40" t="s">
        <v>155</v>
      </c>
      <c r="C86" s="31" t="s">
        <v>146</v>
      </c>
      <c r="D86" s="76">
        <v>0</v>
      </c>
      <c r="E86" s="76">
        <v>0</v>
      </c>
      <c r="F86" s="76">
        <v>0</v>
      </c>
      <c r="G86" s="76">
        <v>0</v>
      </c>
      <c r="H86" s="35">
        <v>0</v>
      </c>
      <c r="I86" s="32">
        <v>0</v>
      </c>
      <c r="J86" s="32">
        <v>0</v>
      </c>
      <c r="K86" s="40"/>
    </row>
    <row r="87" spans="1:12" ht="22.5" customHeight="1">
      <c r="A87" s="31" t="s">
        <v>110</v>
      </c>
      <c r="B87" s="40" t="s">
        <v>156</v>
      </c>
      <c r="C87" s="31" t="s">
        <v>146</v>
      </c>
      <c r="D87" s="76">
        <v>0</v>
      </c>
      <c r="E87" s="76">
        <v>0</v>
      </c>
      <c r="F87" s="76">
        <v>0</v>
      </c>
      <c r="G87" s="76">
        <v>0</v>
      </c>
      <c r="H87" s="35">
        <v>0</v>
      </c>
      <c r="I87" s="32">
        <v>0</v>
      </c>
      <c r="J87" s="32">
        <v>0</v>
      </c>
      <c r="K87" s="40"/>
    </row>
    <row r="88" spans="1:12" ht="18.75" customHeight="1">
      <c r="A88" s="31" t="s">
        <v>157</v>
      </c>
      <c r="B88" s="40" t="s">
        <v>158</v>
      </c>
      <c r="C88" s="31" t="s">
        <v>146</v>
      </c>
      <c r="D88" s="76">
        <f>D85</f>
        <v>5842.64</v>
      </c>
      <c r="E88" s="76">
        <f t="shared" ref="E88:J88" si="7">E85</f>
        <v>5842.64</v>
      </c>
      <c r="F88" s="76">
        <f t="shared" si="7"/>
        <v>5842.64</v>
      </c>
      <c r="G88" s="76">
        <f t="shared" si="7"/>
        <v>5842.64</v>
      </c>
      <c r="H88" s="35">
        <f t="shared" si="7"/>
        <v>0</v>
      </c>
      <c r="I88" s="32">
        <f t="shared" si="7"/>
        <v>1</v>
      </c>
      <c r="J88" s="32">
        <f t="shared" si="7"/>
        <v>1</v>
      </c>
      <c r="K88" s="40"/>
    </row>
    <row r="89" spans="1:12" ht="16.5" customHeight="1">
      <c r="A89" s="31" t="s">
        <v>159</v>
      </c>
      <c r="B89" s="40" t="s">
        <v>160</v>
      </c>
      <c r="C89" s="31" t="s">
        <v>146</v>
      </c>
      <c r="D89" s="35"/>
      <c r="E89" s="35"/>
      <c r="F89" s="35"/>
      <c r="G89" s="35"/>
      <c r="H89" s="35"/>
      <c r="I89" s="32"/>
      <c r="J89" s="32"/>
      <c r="K89" s="40"/>
    </row>
    <row r="90" spans="1:12">
      <c r="A90" s="31" t="s">
        <v>161</v>
      </c>
      <c r="B90" s="40" t="s">
        <v>151</v>
      </c>
      <c r="C90" s="31" t="s">
        <v>146</v>
      </c>
      <c r="D90" s="35"/>
      <c r="E90" s="35"/>
      <c r="F90" s="35"/>
      <c r="G90" s="35"/>
      <c r="H90" s="35"/>
      <c r="I90" s="32"/>
      <c r="J90" s="32"/>
      <c r="K90" s="40"/>
    </row>
    <row r="91" spans="1:12" ht="18" customHeight="1">
      <c r="A91" s="31" t="s">
        <v>162</v>
      </c>
      <c r="B91" s="40" t="s">
        <v>163</v>
      </c>
      <c r="C91" s="31" t="s">
        <v>63</v>
      </c>
      <c r="D91" s="35"/>
      <c r="E91" s="35"/>
      <c r="F91" s="35"/>
      <c r="G91" s="35"/>
      <c r="H91" s="35"/>
      <c r="I91" s="32"/>
      <c r="J91" s="32"/>
      <c r="K91" s="40"/>
    </row>
    <row r="92" spans="1:12" s="23" customFormat="1">
      <c r="A92" s="33">
        <v>4</v>
      </c>
      <c r="B92" s="38" t="s">
        <v>93</v>
      </c>
      <c r="C92" s="33"/>
      <c r="D92" s="29"/>
      <c r="E92" s="29"/>
      <c r="F92" s="29"/>
      <c r="G92" s="29"/>
      <c r="H92" s="29"/>
      <c r="I92" s="30"/>
      <c r="J92" s="30"/>
      <c r="K92" s="38"/>
    </row>
    <row r="93" spans="1:12" ht="17.25" customHeight="1">
      <c r="A93" s="33" t="s">
        <v>164</v>
      </c>
      <c r="B93" s="37" t="s">
        <v>165</v>
      </c>
      <c r="C93" s="37"/>
      <c r="D93" s="29"/>
      <c r="E93" s="29"/>
      <c r="F93" s="29"/>
      <c r="G93" s="29"/>
      <c r="H93" s="29"/>
      <c r="I93" s="30"/>
      <c r="J93" s="30"/>
      <c r="K93" s="37"/>
    </row>
    <row r="94" spans="1:12" hidden="1">
      <c r="A94" s="33">
        <v>1</v>
      </c>
      <c r="B94" s="38" t="s">
        <v>166</v>
      </c>
      <c r="C94" s="31"/>
      <c r="D94" s="35"/>
      <c r="E94" s="35"/>
      <c r="F94" s="35"/>
      <c r="G94" s="35"/>
      <c r="H94" s="35"/>
      <c r="I94" s="32"/>
      <c r="J94" s="32"/>
      <c r="K94" s="77" t="s">
        <v>167</v>
      </c>
    </row>
    <row r="95" spans="1:12" ht="16.5" hidden="1" customHeight="1">
      <c r="A95" s="31" t="s">
        <v>24</v>
      </c>
      <c r="B95" s="40" t="s">
        <v>168</v>
      </c>
      <c r="C95" s="31" t="s">
        <v>146</v>
      </c>
      <c r="D95" s="35"/>
      <c r="E95" s="35"/>
      <c r="F95" s="35"/>
      <c r="G95" s="35"/>
      <c r="H95" s="35"/>
      <c r="I95" s="32"/>
      <c r="J95" s="32"/>
      <c r="K95" s="77"/>
    </row>
    <row r="96" spans="1:12" ht="15" hidden="1" customHeight="1">
      <c r="A96" s="31" t="s">
        <v>26</v>
      </c>
      <c r="B96" s="40" t="s">
        <v>169</v>
      </c>
      <c r="C96" s="31" t="s">
        <v>146</v>
      </c>
      <c r="D96" s="35"/>
      <c r="E96" s="35"/>
      <c r="F96" s="35"/>
      <c r="G96" s="35"/>
      <c r="H96" s="35"/>
      <c r="I96" s="32"/>
      <c r="J96" s="32"/>
      <c r="K96" s="77"/>
    </row>
    <row r="97" spans="1:11" hidden="1">
      <c r="A97" s="31" t="s">
        <v>68</v>
      </c>
      <c r="B97" s="40" t="s">
        <v>170</v>
      </c>
      <c r="C97" s="31" t="s">
        <v>63</v>
      </c>
      <c r="D97" s="35"/>
      <c r="E97" s="35"/>
      <c r="F97" s="35"/>
      <c r="G97" s="35"/>
      <c r="H97" s="35"/>
      <c r="I97" s="32"/>
      <c r="J97" s="32"/>
      <c r="K97" s="77"/>
    </row>
    <row r="98" spans="1:11" hidden="1">
      <c r="A98" s="31" t="s">
        <v>70</v>
      </c>
      <c r="B98" s="40" t="s">
        <v>93</v>
      </c>
      <c r="C98" s="31"/>
      <c r="D98" s="35"/>
      <c r="E98" s="35"/>
      <c r="F98" s="35"/>
      <c r="G98" s="35"/>
      <c r="H98" s="35"/>
      <c r="I98" s="32"/>
      <c r="J98" s="32"/>
      <c r="K98" s="77"/>
    </row>
    <row r="99" spans="1:11" hidden="1">
      <c r="A99" s="33">
        <v>2</v>
      </c>
      <c r="B99" s="38" t="s">
        <v>171</v>
      </c>
      <c r="C99" s="31"/>
      <c r="D99" s="35"/>
      <c r="E99" s="35"/>
      <c r="F99" s="35"/>
      <c r="G99" s="35"/>
      <c r="H99" s="35"/>
      <c r="I99" s="32"/>
      <c r="J99" s="32"/>
      <c r="K99" s="77"/>
    </row>
    <row r="100" spans="1:11" ht="16.5" hidden="1" customHeight="1">
      <c r="A100" s="31" t="s">
        <v>29</v>
      </c>
      <c r="B100" s="40" t="s">
        <v>172</v>
      </c>
      <c r="C100" s="31" t="s">
        <v>61</v>
      </c>
      <c r="D100" s="35"/>
      <c r="E100" s="35"/>
      <c r="F100" s="35"/>
      <c r="G100" s="35"/>
      <c r="H100" s="35"/>
      <c r="I100" s="32"/>
      <c r="J100" s="32"/>
      <c r="K100" s="77"/>
    </row>
    <row r="101" spans="1:11" hidden="1">
      <c r="A101" s="31" t="s">
        <v>31</v>
      </c>
      <c r="B101" s="40" t="s">
        <v>170</v>
      </c>
      <c r="C101" s="31" t="s">
        <v>63</v>
      </c>
      <c r="D101" s="35"/>
      <c r="E101" s="35"/>
      <c r="F101" s="35"/>
      <c r="G101" s="35"/>
      <c r="H101" s="35"/>
      <c r="I101" s="32"/>
      <c r="J101" s="32"/>
      <c r="K101" s="77"/>
    </row>
    <row r="102" spans="1:11" ht="18.75" hidden="1" customHeight="1">
      <c r="A102" s="33">
        <v>3</v>
      </c>
      <c r="B102" s="38" t="s">
        <v>173</v>
      </c>
      <c r="C102" s="31"/>
      <c r="D102" s="35"/>
      <c r="E102" s="35"/>
      <c r="F102" s="35"/>
      <c r="G102" s="35"/>
      <c r="H102" s="35"/>
      <c r="I102" s="32"/>
      <c r="J102" s="32"/>
      <c r="K102" s="77"/>
    </row>
    <row r="103" spans="1:11" hidden="1">
      <c r="A103" s="31" t="s">
        <v>105</v>
      </c>
      <c r="B103" s="40" t="s">
        <v>174</v>
      </c>
      <c r="C103" s="31" t="s">
        <v>133</v>
      </c>
      <c r="D103" s="35"/>
      <c r="E103" s="35"/>
      <c r="F103" s="35"/>
      <c r="G103" s="35"/>
      <c r="H103" s="35"/>
      <c r="I103" s="32"/>
      <c r="J103" s="32"/>
      <c r="K103" s="77"/>
    </row>
    <row r="104" spans="1:11" hidden="1">
      <c r="A104" s="31" t="s">
        <v>108</v>
      </c>
      <c r="B104" s="40" t="s">
        <v>175</v>
      </c>
      <c r="C104" s="31" t="s">
        <v>63</v>
      </c>
      <c r="D104" s="35"/>
      <c r="E104" s="35"/>
      <c r="F104" s="35"/>
      <c r="G104" s="35"/>
      <c r="H104" s="35"/>
      <c r="I104" s="32"/>
      <c r="J104" s="32"/>
      <c r="K104" s="77"/>
    </row>
    <row r="105" spans="1:11" ht="16.5" hidden="1" customHeight="1">
      <c r="A105" s="31" t="s">
        <v>110</v>
      </c>
      <c r="B105" s="40" t="s">
        <v>176</v>
      </c>
      <c r="C105" s="31"/>
      <c r="D105" s="35"/>
      <c r="E105" s="35"/>
      <c r="F105" s="35"/>
      <c r="G105" s="35"/>
      <c r="H105" s="35"/>
      <c r="I105" s="32"/>
      <c r="J105" s="32"/>
      <c r="K105" s="77"/>
    </row>
    <row r="106" spans="1:11" hidden="1">
      <c r="A106" s="33">
        <v>4</v>
      </c>
      <c r="B106" s="38" t="s">
        <v>93</v>
      </c>
      <c r="C106" s="31"/>
      <c r="D106" s="35"/>
      <c r="E106" s="35"/>
      <c r="F106" s="35"/>
      <c r="G106" s="35"/>
      <c r="H106" s="35"/>
      <c r="I106" s="32"/>
      <c r="J106" s="32"/>
      <c r="K106" s="77"/>
    </row>
    <row r="107" spans="1:11" ht="34.5" customHeight="1">
      <c r="A107" s="33" t="s">
        <v>177</v>
      </c>
      <c r="B107" s="37" t="s">
        <v>178</v>
      </c>
      <c r="C107" s="37"/>
      <c r="D107" s="29"/>
      <c r="E107" s="29"/>
      <c r="F107" s="29"/>
      <c r="G107" s="29"/>
      <c r="H107" s="29"/>
      <c r="I107" s="30"/>
      <c r="J107" s="30"/>
      <c r="K107" s="37"/>
    </row>
    <row r="108" spans="1:11" ht="20.25" hidden="1" customHeight="1">
      <c r="A108" s="31">
        <v>1</v>
      </c>
      <c r="B108" s="40" t="s">
        <v>179</v>
      </c>
      <c r="C108" s="31" t="s">
        <v>61</v>
      </c>
      <c r="D108" s="35"/>
      <c r="E108" s="35"/>
      <c r="F108" s="35"/>
      <c r="G108" s="35"/>
      <c r="H108" s="35"/>
      <c r="I108" s="32"/>
      <c r="J108" s="32"/>
      <c r="K108" s="77" t="s">
        <v>180</v>
      </c>
    </row>
    <row r="109" spans="1:11" ht="15.75" hidden="1" customHeight="1">
      <c r="A109" s="31">
        <v>2</v>
      </c>
      <c r="B109" s="40" t="s">
        <v>181</v>
      </c>
      <c r="C109" s="31" t="s">
        <v>63</v>
      </c>
      <c r="D109" s="35"/>
      <c r="E109" s="35"/>
      <c r="F109" s="35"/>
      <c r="G109" s="35"/>
      <c r="H109" s="35"/>
      <c r="I109" s="32"/>
      <c r="J109" s="32"/>
      <c r="K109" s="77"/>
    </row>
    <row r="110" spans="1:11" ht="20.25" hidden="1" customHeight="1">
      <c r="A110" s="31">
        <v>3</v>
      </c>
      <c r="B110" s="40" t="s">
        <v>93</v>
      </c>
      <c r="C110" s="31"/>
      <c r="D110" s="35"/>
      <c r="E110" s="35"/>
      <c r="F110" s="35"/>
      <c r="G110" s="35"/>
      <c r="H110" s="35"/>
      <c r="I110" s="32"/>
      <c r="J110" s="32"/>
      <c r="K110" s="77"/>
    </row>
    <row r="111" spans="1:11" s="23" customFormat="1" ht="18" hidden="1" customHeight="1">
      <c r="A111" s="33" t="s">
        <v>182</v>
      </c>
      <c r="B111" s="37" t="s">
        <v>183</v>
      </c>
      <c r="C111" s="37"/>
      <c r="D111" s="29"/>
      <c r="E111" s="29"/>
      <c r="F111" s="29"/>
      <c r="G111" s="29"/>
      <c r="H111" s="29"/>
      <c r="I111" s="30"/>
      <c r="J111" s="30"/>
      <c r="K111" s="37"/>
    </row>
    <row r="112" spans="1:11" ht="17.25" hidden="1" customHeight="1">
      <c r="A112" s="33">
        <v>1</v>
      </c>
      <c r="B112" s="38" t="s">
        <v>184</v>
      </c>
      <c r="C112" s="31"/>
      <c r="D112" s="35"/>
      <c r="E112" s="35"/>
      <c r="F112" s="35"/>
      <c r="G112" s="35"/>
      <c r="H112" s="35"/>
      <c r="I112" s="32"/>
      <c r="J112" s="32"/>
      <c r="K112" s="40"/>
    </row>
    <row r="113" spans="1:11" hidden="1">
      <c r="A113" s="31" t="s">
        <v>24</v>
      </c>
      <c r="B113" s="40" t="s">
        <v>185</v>
      </c>
      <c r="C113" s="31" t="s">
        <v>63</v>
      </c>
      <c r="D113" s="35"/>
      <c r="E113" s="35"/>
      <c r="F113" s="35"/>
      <c r="G113" s="35"/>
      <c r="H113" s="35"/>
      <c r="I113" s="32"/>
      <c r="J113" s="32"/>
      <c r="K113" s="40"/>
    </row>
    <row r="114" spans="1:11" hidden="1">
      <c r="A114" s="31" t="s">
        <v>26</v>
      </c>
      <c r="B114" s="40" t="s">
        <v>186</v>
      </c>
      <c r="C114" s="31" t="s">
        <v>63</v>
      </c>
      <c r="D114" s="35"/>
      <c r="E114" s="35"/>
      <c r="F114" s="35"/>
      <c r="G114" s="35"/>
      <c r="H114" s="35"/>
      <c r="I114" s="32"/>
      <c r="J114" s="32"/>
      <c r="K114" s="40"/>
    </row>
    <row r="115" spans="1:11" hidden="1">
      <c r="A115" s="31"/>
      <c r="B115" s="41" t="s">
        <v>187</v>
      </c>
      <c r="C115" s="31" t="s">
        <v>188</v>
      </c>
      <c r="D115" s="35"/>
      <c r="E115" s="35"/>
      <c r="F115" s="35"/>
      <c r="G115" s="35"/>
      <c r="H115" s="35"/>
      <c r="I115" s="32"/>
      <c r="J115" s="32"/>
      <c r="K115" s="40"/>
    </row>
    <row r="116" spans="1:11" hidden="1">
      <c r="A116" s="33"/>
      <c r="B116" s="41" t="s">
        <v>78</v>
      </c>
      <c r="C116" s="31" t="s">
        <v>189</v>
      </c>
      <c r="D116" s="35"/>
      <c r="E116" s="35"/>
      <c r="F116" s="35"/>
      <c r="G116" s="35"/>
      <c r="H116" s="35"/>
      <c r="I116" s="32"/>
      <c r="J116" s="32"/>
      <c r="K116" s="40"/>
    </row>
    <row r="117" spans="1:11" hidden="1">
      <c r="A117" s="31" t="s">
        <v>68</v>
      </c>
      <c r="B117" s="40" t="s">
        <v>190</v>
      </c>
      <c r="C117" s="31" t="s">
        <v>63</v>
      </c>
      <c r="D117" s="35"/>
      <c r="E117" s="35"/>
      <c r="F117" s="35"/>
      <c r="G117" s="35"/>
      <c r="H117" s="35"/>
      <c r="I117" s="32"/>
      <c r="J117" s="32"/>
      <c r="K117" s="40"/>
    </row>
    <row r="118" spans="1:11" ht="17.25" hidden="1" customHeight="1">
      <c r="A118" s="31" t="s">
        <v>70</v>
      </c>
      <c r="B118" s="40" t="s">
        <v>191</v>
      </c>
      <c r="C118" s="31" t="s">
        <v>63</v>
      </c>
      <c r="D118" s="35"/>
      <c r="E118" s="35"/>
      <c r="F118" s="35"/>
      <c r="G118" s="35"/>
      <c r="H118" s="35"/>
      <c r="I118" s="32"/>
      <c r="J118" s="32"/>
      <c r="K118" s="40"/>
    </row>
    <row r="119" spans="1:11" hidden="1">
      <c r="A119" s="31" t="s">
        <v>120</v>
      </c>
      <c r="B119" s="40" t="s">
        <v>192</v>
      </c>
      <c r="C119" s="31" t="s">
        <v>63</v>
      </c>
      <c r="D119" s="35"/>
      <c r="E119" s="35"/>
      <c r="F119" s="35"/>
      <c r="G119" s="35"/>
      <c r="H119" s="35"/>
      <c r="I119" s="32"/>
      <c r="J119" s="32"/>
      <c r="K119" s="40"/>
    </row>
    <row r="120" spans="1:11" hidden="1">
      <c r="A120" s="31" t="s">
        <v>122</v>
      </c>
      <c r="B120" s="40" t="s">
        <v>193</v>
      </c>
      <c r="C120" s="31" t="s">
        <v>63</v>
      </c>
      <c r="D120" s="35"/>
      <c r="E120" s="35"/>
      <c r="F120" s="35"/>
      <c r="G120" s="35"/>
      <c r="H120" s="35"/>
      <c r="I120" s="32"/>
      <c r="J120" s="32"/>
      <c r="K120" s="40"/>
    </row>
    <row r="121" spans="1:11" hidden="1">
      <c r="A121" s="33">
        <v>2</v>
      </c>
      <c r="B121" s="38" t="s">
        <v>194</v>
      </c>
      <c r="C121" s="31"/>
      <c r="D121" s="35"/>
      <c r="E121" s="35"/>
      <c r="F121" s="35"/>
      <c r="G121" s="35"/>
      <c r="H121" s="35"/>
      <c r="I121" s="32"/>
      <c r="J121" s="32"/>
      <c r="K121" s="40"/>
    </row>
    <row r="122" spans="1:11" hidden="1">
      <c r="A122" s="31" t="s">
        <v>29</v>
      </c>
      <c r="B122" s="40" t="s">
        <v>195</v>
      </c>
      <c r="C122" s="31" t="s">
        <v>133</v>
      </c>
      <c r="D122" s="35"/>
      <c r="E122" s="35"/>
      <c r="F122" s="35"/>
      <c r="G122" s="35"/>
      <c r="H122" s="35"/>
      <c r="I122" s="32"/>
      <c r="J122" s="32"/>
      <c r="K122" s="40"/>
    </row>
    <row r="123" spans="1:11" hidden="1">
      <c r="A123" s="31" t="s">
        <v>31</v>
      </c>
      <c r="B123" s="40" t="s">
        <v>196</v>
      </c>
      <c r="C123" s="31" t="s">
        <v>133</v>
      </c>
      <c r="D123" s="35"/>
      <c r="E123" s="35"/>
      <c r="F123" s="35"/>
      <c r="G123" s="35"/>
      <c r="H123" s="35"/>
      <c r="I123" s="32"/>
      <c r="J123" s="32"/>
      <c r="K123" s="40"/>
    </row>
    <row r="124" spans="1:11" hidden="1">
      <c r="A124" s="31"/>
      <c r="B124" s="40" t="s">
        <v>197</v>
      </c>
      <c r="C124" s="31"/>
      <c r="D124" s="35"/>
      <c r="E124" s="35"/>
      <c r="F124" s="35"/>
      <c r="G124" s="35"/>
      <c r="H124" s="35"/>
      <c r="I124" s="32"/>
      <c r="J124" s="32"/>
      <c r="K124" s="40"/>
    </row>
    <row r="125" spans="1:11" hidden="1">
      <c r="A125" s="33"/>
      <c r="B125" s="41" t="s">
        <v>198</v>
      </c>
      <c r="C125" s="42" t="s">
        <v>63</v>
      </c>
      <c r="D125" s="35"/>
      <c r="E125" s="35"/>
      <c r="F125" s="35"/>
      <c r="G125" s="35"/>
      <c r="H125" s="35"/>
      <c r="I125" s="32"/>
      <c r="J125" s="32"/>
      <c r="K125" s="40"/>
    </row>
    <row r="126" spans="1:11" hidden="1">
      <c r="A126" s="33"/>
      <c r="B126" s="41" t="s">
        <v>91</v>
      </c>
      <c r="C126" s="42" t="s">
        <v>63</v>
      </c>
      <c r="D126" s="35"/>
      <c r="E126" s="35"/>
      <c r="F126" s="35"/>
      <c r="G126" s="35"/>
      <c r="H126" s="35"/>
      <c r="I126" s="32"/>
      <c r="J126" s="32"/>
      <c r="K126" s="40"/>
    </row>
    <row r="127" spans="1:11" hidden="1">
      <c r="A127" s="33"/>
      <c r="B127" s="41" t="s">
        <v>199</v>
      </c>
      <c r="C127" s="42" t="s">
        <v>63</v>
      </c>
      <c r="D127" s="35"/>
      <c r="E127" s="35"/>
      <c r="F127" s="35"/>
      <c r="G127" s="35"/>
      <c r="H127" s="35"/>
      <c r="I127" s="32"/>
      <c r="J127" s="32"/>
      <c r="K127" s="40"/>
    </row>
    <row r="128" spans="1:11" hidden="1">
      <c r="A128" s="33"/>
      <c r="B128" s="50" t="s">
        <v>200</v>
      </c>
      <c r="C128" s="42" t="s">
        <v>63</v>
      </c>
      <c r="D128" s="35"/>
      <c r="E128" s="35"/>
      <c r="F128" s="35"/>
      <c r="G128" s="35"/>
      <c r="H128" s="35"/>
      <c r="I128" s="32"/>
      <c r="J128" s="32"/>
      <c r="K128" s="40"/>
    </row>
    <row r="129" spans="1:11" hidden="1">
      <c r="A129" s="31" t="s">
        <v>96</v>
      </c>
      <c r="B129" s="40" t="s">
        <v>201</v>
      </c>
      <c r="C129" s="42"/>
      <c r="D129" s="35"/>
      <c r="E129" s="35"/>
      <c r="F129" s="35"/>
      <c r="G129" s="35"/>
      <c r="H129" s="35"/>
      <c r="I129" s="32"/>
      <c r="J129" s="32"/>
      <c r="K129" s="40"/>
    </row>
    <row r="130" spans="1:11" ht="16.5" hidden="1" customHeight="1">
      <c r="A130" s="33"/>
      <c r="B130" s="41" t="s">
        <v>202</v>
      </c>
      <c r="C130" s="42" t="s">
        <v>133</v>
      </c>
      <c r="D130" s="35"/>
      <c r="E130" s="35"/>
      <c r="F130" s="35"/>
      <c r="G130" s="35"/>
      <c r="H130" s="35"/>
      <c r="I130" s="32"/>
      <c r="J130" s="32"/>
      <c r="K130" s="40"/>
    </row>
    <row r="131" spans="1:11" hidden="1">
      <c r="A131" s="33"/>
      <c r="B131" s="41" t="s">
        <v>203</v>
      </c>
      <c r="C131" s="42" t="s">
        <v>63</v>
      </c>
      <c r="D131" s="35"/>
      <c r="E131" s="35"/>
      <c r="F131" s="35"/>
      <c r="G131" s="35"/>
      <c r="H131" s="35"/>
      <c r="I131" s="32"/>
      <c r="J131" s="32"/>
      <c r="K131" s="40"/>
    </row>
    <row r="132" spans="1:11" hidden="1">
      <c r="A132" s="31" t="s">
        <v>98</v>
      </c>
      <c r="B132" s="40" t="s">
        <v>93</v>
      </c>
      <c r="C132" s="31"/>
      <c r="D132" s="35"/>
      <c r="E132" s="35"/>
      <c r="F132" s="35"/>
      <c r="G132" s="35"/>
      <c r="H132" s="35"/>
      <c r="I132" s="32"/>
      <c r="J132" s="32"/>
      <c r="K132" s="40"/>
    </row>
    <row r="133" spans="1:11" hidden="1">
      <c r="A133" s="33">
        <v>3</v>
      </c>
      <c r="B133" s="38" t="s">
        <v>204</v>
      </c>
      <c r="C133" s="31"/>
      <c r="D133" s="35"/>
      <c r="E133" s="35"/>
      <c r="F133" s="35"/>
      <c r="G133" s="35"/>
      <c r="H133" s="35"/>
      <c r="I133" s="32"/>
      <c r="J133" s="32"/>
      <c r="K133" s="40"/>
    </row>
    <row r="134" spans="1:11" hidden="1">
      <c r="A134" s="33"/>
      <c r="B134" s="41" t="s">
        <v>205</v>
      </c>
      <c r="C134" s="31" t="s">
        <v>63</v>
      </c>
      <c r="D134" s="35"/>
      <c r="E134" s="35"/>
      <c r="F134" s="35"/>
      <c r="G134" s="35"/>
      <c r="H134" s="35"/>
      <c r="I134" s="32"/>
      <c r="J134" s="32"/>
      <c r="K134" s="40"/>
    </row>
    <row r="135" spans="1:11" ht="15" hidden="1" customHeight="1">
      <c r="A135" s="33"/>
      <c r="B135" s="41" t="s">
        <v>206</v>
      </c>
      <c r="C135" s="31" t="s">
        <v>63</v>
      </c>
      <c r="D135" s="35"/>
      <c r="E135" s="35"/>
      <c r="F135" s="35"/>
      <c r="G135" s="35"/>
      <c r="H135" s="35"/>
      <c r="I135" s="32"/>
      <c r="J135" s="32"/>
      <c r="K135" s="40"/>
    </row>
    <row r="136" spans="1:11" hidden="1">
      <c r="A136" s="33"/>
      <c r="B136" s="41" t="s">
        <v>207</v>
      </c>
      <c r="C136" s="31" t="s">
        <v>63</v>
      </c>
      <c r="D136" s="35"/>
      <c r="E136" s="35"/>
      <c r="F136" s="35"/>
      <c r="G136" s="35"/>
      <c r="H136" s="35"/>
      <c r="I136" s="32"/>
      <c r="J136" s="32"/>
      <c r="K136" s="40"/>
    </row>
    <row r="137" spans="1:11" hidden="1">
      <c r="A137" s="33">
        <v>4</v>
      </c>
      <c r="B137" s="38" t="s">
        <v>208</v>
      </c>
      <c r="C137" s="31"/>
      <c r="D137" s="35"/>
      <c r="E137" s="35"/>
      <c r="F137" s="35"/>
      <c r="G137" s="35"/>
      <c r="H137" s="35"/>
      <c r="I137" s="32"/>
      <c r="J137" s="32"/>
      <c r="K137" s="40"/>
    </row>
    <row r="138" spans="1:11" hidden="1">
      <c r="A138" s="31" t="s">
        <v>209</v>
      </c>
      <c r="B138" s="40" t="s">
        <v>210</v>
      </c>
      <c r="C138" s="31"/>
      <c r="D138" s="35"/>
      <c r="E138" s="35"/>
      <c r="F138" s="35"/>
      <c r="G138" s="35"/>
      <c r="H138" s="35"/>
      <c r="I138" s="32"/>
      <c r="J138" s="32"/>
      <c r="K138" s="40"/>
    </row>
    <row r="139" spans="1:11" hidden="1">
      <c r="A139" s="33"/>
      <c r="B139" s="41" t="s">
        <v>211</v>
      </c>
      <c r="C139" s="31" t="s">
        <v>116</v>
      </c>
      <c r="D139" s="35"/>
      <c r="E139" s="35"/>
      <c r="F139" s="35"/>
      <c r="G139" s="35"/>
      <c r="H139" s="35"/>
      <c r="I139" s="32"/>
      <c r="J139" s="32"/>
      <c r="K139" s="40"/>
    </row>
    <row r="140" spans="1:11" hidden="1">
      <c r="A140" s="33"/>
      <c r="B140" s="41" t="s">
        <v>212</v>
      </c>
      <c r="C140" s="31" t="s">
        <v>116</v>
      </c>
      <c r="D140" s="35"/>
      <c r="E140" s="35"/>
      <c r="F140" s="35"/>
      <c r="G140" s="35"/>
      <c r="H140" s="35"/>
      <c r="I140" s="32"/>
      <c r="J140" s="32"/>
      <c r="K140" s="40"/>
    </row>
    <row r="141" spans="1:11" hidden="1">
      <c r="A141" s="33"/>
      <c r="B141" s="41" t="s">
        <v>213</v>
      </c>
      <c r="C141" s="31" t="s">
        <v>63</v>
      </c>
      <c r="D141" s="35"/>
      <c r="E141" s="35"/>
      <c r="F141" s="35"/>
      <c r="G141" s="35"/>
      <c r="H141" s="35"/>
      <c r="I141" s="32"/>
      <c r="J141" s="32"/>
      <c r="K141" s="40"/>
    </row>
    <row r="142" spans="1:11" hidden="1">
      <c r="A142" s="33"/>
      <c r="B142" s="41" t="s">
        <v>214</v>
      </c>
      <c r="C142" s="31" t="s">
        <v>116</v>
      </c>
      <c r="D142" s="35"/>
      <c r="E142" s="35"/>
      <c r="F142" s="35"/>
      <c r="G142" s="35"/>
      <c r="H142" s="35"/>
      <c r="I142" s="32"/>
      <c r="J142" s="32"/>
      <c r="K142" s="40"/>
    </row>
    <row r="143" spans="1:11" hidden="1">
      <c r="A143" s="33"/>
      <c r="B143" s="41" t="s">
        <v>215</v>
      </c>
      <c r="C143" s="31" t="s">
        <v>63</v>
      </c>
      <c r="D143" s="35"/>
      <c r="E143" s="35"/>
      <c r="F143" s="35"/>
      <c r="G143" s="35"/>
      <c r="H143" s="35"/>
      <c r="I143" s="32"/>
      <c r="J143" s="32"/>
      <c r="K143" s="40"/>
    </row>
    <row r="144" spans="1:11" hidden="1">
      <c r="A144" s="31" t="s">
        <v>216</v>
      </c>
      <c r="B144" s="40" t="s">
        <v>217</v>
      </c>
      <c r="C144" s="31" t="s">
        <v>116</v>
      </c>
      <c r="D144" s="35"/>
      <c r="E144" s="35"/>
      <c r="F144" s="35"/>
      <c r="G144" s="35"/>
      <c r="H144" s="35"/>
      <c r="I144" s="32"/>
      <c r="J144" s="32"/>
      <c r="K144" s="40"/>
    </row>
    <row r="145" spans="1:11" hidden="1">
      <c r="A145" s="33"/>
      <c r="B145" s="41" t="s">
        <v>218</v>
      </c>
      <c r="C145" s="31" t="s">
        <v>116</v>
      </c>
      <c r="D145" s="35"/>
      <c r="E145" s="35"/>
      <c r="F145" s="35"/>
      <c r="G145" s="35"/>
      <c r="H145" s="35"/>
      <c r="I145" s="32"/>
      <c r="J145" s="32"/>
      <c r="K145" s="40"/>
    </row>
    <row r="146" spans="1:11" hidden="1">
      <c r="A146" s="33"/>
      <c r="B146" s="41" t="s">
        <v>219</v>
      </c>
      <c r="C146" s="31" t="s">
        <v>63</v>
      </c>
      <c r="D146" s="35"/>
      <c r="E146" s="35"/>
      <c r="F146" s="35"/>
      <c r="G146" s="35"/>
      <c r="H146" s="35"/>
      <c r="I146" s="32"/>
      <c r="J146" s="32"/>
      <c r="K146" s="40"/>
    </row>
    <row r="147" spans="1:11" hidden="1">
      <c r="A147" s="33">
        <v>5</v>
      </c>
      <c r="B147" s="38" t="s">
        <v>220</v>
      </c>
      <c r="C147" s="31"/>
      <c r="D147" s="35"/>
      <c r="E147" s="35"/>
      <c r="F147" s="35"/>
      <c r="G147" s="35"/>
      <c r="H147" s="35"/>
      <c r="I147" s="32"/>
      <c r="J147" s="32"/>
      <c r="K147" s="40"/>
    </row>
    <row r="148" spans="1:11" hidden="1">
      <c r="A148" s="31"/>
      <c r="B148" s="40" t="s">
        <v>221</v>
      </c>
      <c r="C148" s="31" t="s">
        <v>63</v>
      </c>
      <c r="D148" s="35"/>
      <c r="E148" s="35"/>
      <c r="F148" s="35"/>
      <c r="G148" s="35"/>
      <c r="H148" s="35"/>
      <c r="I148" s="32"/>
      <c r="J148" s="32"/>
      <c r="K148" s="40"/>
    </row>
    <row r="149" spans="1:11" hidden="1">
      <c r="A149" s="31"/>
      <c r="B149" s="40" t="s">
        <v>222</v>
      </c>
      <c r="C149" s="31" t="s">
        <v>63</v>
      </c>
      <c r="D149" s="35"/>
      <c r="E149" s="35"/>
      <c r="F149" s="35"/>
      <c r="G149" s="35"/>
      <c r="H149" s="35"/>
      <c r="I149" s="32"/>
      <c r="J149" s="32"/>
      <c r="K149" s="40"/>
    </row>
    <row r="150" spans="1:11" hidden="1">
      <c r="A150" s="33">
        <v>6</v>
      </c>
      <c r="B150" s="38" t="s">
        <v>223</v>
      </c>
      <c r="C150" s="31"/>
      <c r="D150" s="35"/>
      <c r="E150" s="35"/>
      <c r="F150" s="35"/>
      <c r="G150" s="35"/>
      <c r="H150" s="35"/>
      <c r="I150" s="32"/>
      <c r="J150" s="32"/>
      <c r="K150" s="40"/>
    </row>
    <row r="151" spans="1:11" hidden="1">
      <c r="A151" s="31"/>
      <c r="B151" s="40" t="s">
        <v>224</v>
      </c>
      <c r="C151" s="31" t="s">
        <v>63</v>
      </c>
      <c r="D151" s="35"/>
      <c r="E151" s="35"/>
      <c r="F151" s="35"/>
      <c r="G151" s="35"/>
      <c r="H151" s="35"/>
      <c r="I151" s="32"/>
      <c r="J151" s="32"/>
      <c r="K151" s="40"/>
    </row>
    <row r="152" spans="1:11" hidden="1">
      <c r="A152" s="31"/>
      <c r="B152" s="40" t="s">
        <v>222</v>
      </c>
      <c r="C152" s="31" t="s">
        <v>63</v>
      </c>
      <c r="D152" s="35"/>
      <c r="E152" s="35"/>
      <c r="F152" s="35"/>
      <c r="G152" s="35"/>
      <c r="H152" s="35"/>
      <c r="I152" s="32"/>
      <c r="J152" s="32"/>
      <c r="K152" s="40"/>
    </row>
    <row r="153" spans="1:11" ht="36" hidden="1" customHeight="1">
      <c r="A153" s="33" t="s">
        <v>225</v>
      </c>
      <c r="B153" s="37" t="s">
        <v>226</v>
      </c>
      <c r="C153" s="37"/>
      <c r="D153" s="29"/>
      <c r="E153" s="29"/>
      <c r="F153" s="29"/>
      <c r="G153" s="29"/>
      <c r="H153" s="29"/>
      <c r="I153" s="30"/>
      <c r="J153" s="30"/>
      <c r="K153" s="37"/>
    </row>
    <row r="154" spans="1:11" hidden="1">
      <c r="A154" s="33">
        <v>1</v>
      </c>
      <c r="B154" s="38" t="s">
        <v>227</v>
      </c>
      <c r="C154" s="33" t="s">
        <v>228</v>
      </c>
      <c r="D154" s="35"/>
      <c r="E154" s="35"/>
      <c r="F154" s="35"/>
      <c r="G154" s="35"/>
      <c r="H154" s="35"/>
      <c r="I154" s="32"/>
      <c r="J154" s="32"/>
      <c r="K154" s="40"/>
    </row>
    <row r="155" spans="1:11" hidden="1">
      <c r="A155" s="33">
        <v>2</v>
      </c>
      <c r="B155" s="38" t="s">
        <v>229</v>
      </c>
      <c r="C155" s="33" t="s">
        <v>230</v>
      </c>
      <c r="D155" s="35"/>
      <c r="E155" s="35"/>
      <c r="F155" s="35"/>
      <c r="G155" s="35"/>
      <c r="H155" s="35"/>
      <c r="I155" s="32"/>
      <c r="J155" s="32"/>
      <c r="K155" s="40"/>
    </row>
    <row r="156" spans="1:11" s="23" customFormat="1" ht="18.75" customHeight="1">
      <c r="A156" s="33" t="s">
        <v>231</v>
      </c>
      <c r="B156" s="89" t="s">
        <v>232</v>
      </c>
      <c r="C156" s="89"/>
      <c r="D156" s="89"/>
      <c r="E156" s="89"/>
      <c r="F156" s="89"/>
      <c r="G156" s="89"/>
      <c r="H156" s="89"/>
      <c r="I156" s="89"/>
      <c r="J156" s="89"/>
      <c r="K156" s="89"/>
    </row>
    <row r="157" spans="1:11" ht="24" customHeight="1">
      <c r="A157" s="31">
        <v>1</v>
      </c>
      <c r="B157" s="34" t="s">
        <v>233</v>
      </c>
      <c r="C157" s="31" t="s">
        <v>59</v>
      </c>
      <c r="D157" s="31">
        <v>6</v>
      </c>
      <c r="E157" s="31">
        <v>6</v>
      </c>
      <c r="F157" s="31">
        <v>6</v>
      </c>
      <c r="G157" s="31">
        <v>3</v>
      </c>
      <c r="H157" s="31">
        <v>3</v>
      </c>
      <c r="I157" s="32">
        <f t="shared" ref="I157:I162" si="8">F157/D157</f>
        <v>1</v>
      </c>
      <c r="J157" s="32">
        <f t="shared" ref="J157:J162" si="9">F157/E157</f>
        <v>1</v>
      </c>
      <c r="K157" s="77"/>
    </row>
    <row r="158" spans="1:11" ht="18.75" customHeight="1">
      <c r="A158" s="31">
        <v>2</v>
      </c>
      <c r="B158" s="34" t="s">
        <v>234</v>
      </c>
      <c r="C158" s="31" t="s">
        <v>59</v>
      </c>
      <c r="D158" s="31">
        <v>6</v>
      </c>
      <c r="E158" s="31">
        <v>6</v>
      </c>
      <c r="F158" s="31">
        <v>6</v>
      </c>
      <c r="G158" s="31">
        <v>3</v>
      </c>
      <c r="H158" s="31">
        <v>3</v>
      </c>
      <c r="I158" s="32">
        <f t="shared" si="8"/>
        <v>1</v>
      </c>
      <c r="J158" s="32">
        <f t="shared" si="9"/>
        <v>1</v>
      </c>
      <c r="K158" s="77"/>
    </row>
    <row r="159" spans="1:11" ht="39" customHeight="1">
      <c r="A159" s="31">
        <v>3</v>
      </c>
      <c r="B159" s="34" t="s">
        <v>235</v>
      </c>
      <c r="C159" s="31" t="s">
        <v>236</v>
      </c>
      <c r="D159" s="31">
        <v>6</v>
      </c>
      <c r="E159" s="31">
        <v>6</v>
      </c>
      <c r="F159" s="31">
        <v>6</v>
      </c>
      <c r="G159" s="31">
        <v>3</v>
      </c>
      <c r="H159" s="31">
        <v>3</v>
      </c>
      <c r="I159" s="32">
        <f t="shared" si="8"/>
        <v>1</v>
      </c>
      <c r="J159" s="32">
        <f t="shared" si="9"/>
        <v>1</v>
      </c>
      <c r="K159" s="77"/>
    </row>
    <row r="160" spans="1:11" ht="34.5" customHeight="1">
      <c r="A160" s="31">
        <v>4</v>
      </c>
      <c r="B160" s="34" t="s">
        <v>237</v>
      </c>
      <c r="C160" s="31" t="s">
        <v>236</v>
      </c>
      <c r="D160" s="31">
        <v>6</v>
      </c>
      <c r="E160" s="31">
        <v>6</v>
      </c>
      <c r="F160" s="31">
        <v>6</v>
      </c>
      <c r="G160" s="31">
        <v>3</v>
      </c>
      <c r="H160" s="31">
        <v>3</v>
      </c>
      <c r="I160" s="32">
        <f t="shared" si="8"/>
        <v>1</v>
      </c>
      <c r="J160" s="32">
        <f t="shared" si="9"/>
        <v>1</v>
      </c>
      <c r="K160" s="77"/>
    </row>
    <row r="161" spans="1:13" ht="36.75" customHeight="1">
      <c r="A161" s="31">
        <v>5</v>
      </c>
      <c r="B161" s="34" t="s">
        <v>238</v>
      </c>
      <c r="C161" s="31" t="s">
        <v>63</v>
      </c>
      <c r="D161" s="35">
        <f>D15</f>
        <v>169.87591</v>
      </c>
      <c r="E161" s="35">
        <f>E15</f>
        <v>469.74200000000002</v>
      </c>
      <c r="F161" s="35">
        <f>G161+H161</f>
        <v>469.74200000000002</v>
      </c>
      <c r="G161" s="35">
        <f>E161</f>
        <v>469.74200000000002</v>
      </c>
      <c r="H161" s="35">
        <v>0</v>
      </c>
      <c r="I161" s="32">
        <f t="shared" si="8"/>
        <v>2.7652066735065612</v>
      </c>
      <c r="J161" s="32">
        <f t="shared" si="9"/>
        <v>1</v>
      </c>
      <c r="K161" s="77"/>
    </row>
    <row r="162" spans="1:13" ht="18" customHeight="1">
      <c r="A162" s="51">
        <v>6</v>
      </c>
      <c r="B162" s="52" t="s">
        <v>239</v>
      </c>
      <c r="C162" s="51" t="s">
        <v>63</v>
      </c>
      <c r="D162" s="53">
        <f>D161</f>
        <v>169.87591</v>
      </c>
      <c r="E162" s="53">
        <f>F162</f>
        <v>469.74200000000002</v>
      </c>
      <c r="F162" s="53">
        <f>F161</f>
        <v>469.74200000000002</v>
      </c>
      <c r="G162" s="53">
        <v>369.84300000000002</v>
      </c>
      <c r="H162" s="53">
        <f>F162-G162</f>
        <v>99.899000000000001</v>
      </c>
      <c r="I162" s="64">
        <f t="shared" si="8"/>
        <v>2.7652066735065612</v>
      </c>
      <c r="J162" s="64">
        <f t="shared" si="9"/>
        <v>1</v>
      </c>
      <c r="K162" s="90"/>
    </row>
    <row r="163" spans="1:13">
      <c r="A163" s="54"/>
      <c r="B163" s="55"/>
      <c r="C163" s="54"/>
      <c r="D163" s="65"/>
      <c r="E163" s="65"/>
      <c r="F163" s="65"/>
      <c r="G163" s="65"/>
      <c r="H163" s="65"/>
      <c r="I163" s="66"/>
      <c r="J163" s="66"/>
      <c r="K163" s="55"/>
      <c r="L163" s="56"/>
      <c r="M163" s="56"/>
    </row>
    <row r="164" spans="1:13" ht="15" customHeight="1">
      <c r="A164" s="24"/>
      <c r="C164" s="24"/>
      <c r="F164" s="67"/>
      <c r="G164" s="67"/>
      <c r="H164" s="67"/>
      <c r="I164" s="68"/>
      <c r="J164" s="68"/>
      <c r="K164" s="57"/>
    </row>
    <row r="165" spans="1:13">
      <c r="A165" s="24"/>
      <c r="C165" s="24"/>
    </row>
  </sheetData>
  <mergeCells count="23">
    <mergeCell ref="K157:K162"/>
    <mergeCell ref="K23:K32"/>
    <mergeCell ref="K35:K44"/>
    <mergeCell ref="K65:K75"/>
    <mergeCell ref="K94:K106"/>
    <mergeCell ref="K108:K110"/>
    <mergeCell ref="B156:K156"/>
    <mergeCell ref="K13:K15"/>
    <mergeCell ref="J1:K1"/>
    <mergeCell ref="B3:K3"/>
    <mergeCell ref="A4:K4"/>
    <mergeCell ref="A5:K5"/>
    <mergeCell ref="J6:K6"/>
    <mergeCell ref="A7:A8"/>
    <mergeCell ref="B7:B8"/>
    <mergeCell ref="C7:C8"/>
    <mergeCell ref="D7:D8"/>
    <mergeCell ref="E7:E8"/>
    <mergeCell ref="F7:H7"/>
    <mergeCell ref="I7:J7"/>
    <mergeCell ref="K7:K8"/>
    <mergeCell ref="B10:K10"/>
    <mergeCell ref="K11:K12"/>
  </mergeCells>
  <printOptions horizontalCentered="1"/>
  <pageMargins left="0.4" right="0.25" top="0.45" bottom="0.49" header="0.511811024" footer="0.51"/>
  <pageSetup paperSize="9" scale="65"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sheetPr>
    <tabColor rgb="FFFF0000"/>
  </sheetPr>
  <dimension ref="A1:G30"/>
  <sheetViews>
    <sheetView workbookViewId="0">
      <selection activeCell="B9" sqref="B9"/>
    </sheetView>
  </sheetViews>
  <sheetFormatPr defaultRowHeight="15.75"/>
  <cols>
    <col min="1" max="1" width="6.5703125" style="1" customWidth="1"/>
    <col min="2" max="2" width="76.7109375" style="1" customWidth="1"/>
    <col min="3" max="3" width="15" style="1" customWidth="1"/>
    <col min="4" max="4" width="16.7109375" style="1" customWidth="1"/>
    <col min="5" max="9" width="6.140625" style="1" customWidth="1"/>
    <col min="10" max="16384" width="9.140625" style="1"/>
  </cols>
  <sheetData>
    <row r="1" spans="1:7" ht="15" customHeight="1">
      <c r="C1" s="96"/>
      <c r="D1" s="96"/>
    </row>
    <row r="2" spans="1:7" ht="43.5" customHeight="1">
      <c r="A2" s="93" t="s">
        <v>33</v>
      </c>
      <c r="B2" s="94"/>
      <c r="C2" s="94"/>
      <c r="D2" s="94"/>
    </row>
    <row r="3" spans="1:7">
      <c r="A3" s="95" t="s">
        <v>241</v>
      </c>
      <c r="B3" s="95"/>
      <c r="C3" s="95"/>
      <c r="D3" s="95"/>
    </row>
    <row r="4" spans="1:7" s="3" customFormat="1">
      <c r="A4" s="2"/>
      <c r="B4" s="2"/>
      <c r="C4" s="2"/>
      <c r="D4" s="2"/>
    </row>
    <row r="5" spans="1:7" ht="38.25" customHeight="1">
      <c r="A5" s="4" t="s">
        <v>0</v>
      </c>
      <c r="B5" s="4" t="s">
        <v>1</v>
      </c>
      <c r="C5" s="4" t="s">
        <v>2</v>
      </c>
      <c r="D5" s="4" t="s">
        <v>240</v>
      </c>
    </row>
    <row r="6" spans="1:7" ht="20.25" customHeight="1">
      <c r="A6" s="5"/>
      <c r="B6" s="5" t="s">
        <v>3</v>
      </c>
      <c r="C6" s="6">
        <v>100</v>
      </c>
      <c r="D6" s="6">
        <f>D7+D11+D20</f>
        <v>80</v>
      </c>
      <c r="F6" s="7"/>
      <c r="G6" s="7"/>
    </row>
    <row r="7" spans="1:7" ht="33" customHeight="1">
      <c r="A7" s="8" t="s">
        <v>4</v>
      </c>
      <c r="B7" s="17" t="s">
        <v>5</v>
      </c>
      <c r="C7" s="9">
        <v>30</v>
      </c>
      <c r="D7" s="20">
        <f>D8+D9+D10</f>
        <v>20</v>
      </c>
    </row>
    <row r="8" spans="1:7" ht="18" customHeight="1">
      <c r="A8" s="10">
        <v>1</v>
      </c>
      <c r="B8" s="18" t="s">
        <v>6</v>
      </c>
      <c r="C8" s="11">
        <v>10</v>
      </c>
      <c r="D8" s="21"/>
    </row>
    <row r="9" spans="1:7" ht="18" customHeight="1">
      <c r="A9" s="10">
        <v>2</v>
      </c>
      <c r="B9" s="18" t="s">
        <v>7</v>
      </c>
      <c r="C9" s="11">
        <v>20</v>
      </c>
      <c r="D9" s="11">
        <v>20</v>
      </c>
    </row>
    <row r="10" spans="1:7" ht="18" customHeight="1">
      <c r="A10" s="10">
        <v>3</v>
      </c>
      <c r="B10" s="18" t="s">
        <v>8</v>
      </c>
      <c r="C10" s="11">
        <v>30</v>
      </c>
      <c r="D10" s="11"/>
    </row>
    <row r="11" spans="1:7" ht="40.5" customHeight="1">
      <c r="A11" s="8" t="s">
        <v>9</v>
      </c>
      <c r="B11" s="17" t="s">
        <v>10</v>
      </c>
      <c r="C11" s="9">
        <v>50</v>
      </c>
      <c r="D11" s="9">
        <f>D12+D17</f>
        <v>40</v>
      </c>
    </row>
    <row r="12" spans="1:7" ht="40.5" customHeight="1">
      <c r="A12" s="8" t="s">
        <v>11</v>
      </c>
      <c r="B12" s="17" t="s">
        <v>12</v>
      </c>
      <c r="C12" s="9">
        <v>40</v>
      </c>
      <c r="D12" s="9">
        <f>D13+D14+D15+D16</f>
        <v>30</v>
      </c>
    </row>
    <row r="13" spans="1:7" ht="36" customHeight="1">
      <c r="A13" s="10">
        <v>1</v>
      </c>
      <c r="B13" s="18" t="s">
        <v>13</v>
      </c>
      <c r="C13" s="11">
        <v>40</v>
      </c>
      <c r="D13" s="11"/>
    </row>
    <row r="14" spans="1:7" ht="35.25" customHeight="1">
      <c r="A14" s="10">
        <v>2</v>
      </c>
      <c r="B14" s="18" t="s">
        <v>14</v>
      </c>
      <c r="C14" s="11">
        <v>30</v>
      </c>
      <c r="D14" s="11">
        <v>30</v>
      </c>
    </row>
    <row r="15" spans="1:7" ht="38.25" customHeight="1">
      <c r="A15" s="10">
        <v>3</v>
      </c>
      <c r="B15" s="18" t="s">
        <v>15</v>
      </c>
      <c r="C15" s="11">
        <v>20</v>
      </c>
      <c r="D15" s="11"/>
    </row>
    <row r="16" spans="1:7" ht="39" customHeight="1">
      <c r="A16" s="10">
        <v>4</v>
      </c>
      <c r="B16" s="18" t="s">
        <v>16</v>
      </c>
      <c r="C16" s="11">
        <v>10</v>
      </c>
      <c r="D16" s="11"/>
    </row>
    <row r="17" spans="1:4" ht="42" customHeight="1">
      <c r="A17" s="8" t="s">
        <v>17</v>
      </c>
      <c r="B17" s="17" t="s">
        <v>18</v>
      </c>
      <c r="C17" s="9">
        <v>10</v>
      </c>
      <c r="D17" s="9">
        <f>10</f>
        <v>10</v>
      </c>
    </row>
    <row r="18" spans="1:4" ht="21" customHeight="1">
      <c r="A18" s="10"/>
      <c r="B18" s="18" t="s">
        <v>19</v>
      </c>
      <c r="C18" s="11">
        <v>10</v>
      </c>
      <c r="D18" s="11">
        <v>10</v>
      </c>
    </row>
    <row r="19" spans="1:4" ht="21" customHeight="1">
      <c r="A19" s="10"/>
      <c r="B19" s="18" t="s">
        <v>20</v>
      </c>
      <c r="C19" s="11">
        <v>0</v>
      </c>
      <c r="D19" s="11"/>
    </row>
    <row r="20" spans="1:4" ht="39" customHeight="1">
      <c r="A20" s="8" t="s">
        <v>21</v>
      </c>
      <c r="B20" s="17" t="s">
        <v>22</v>
      </c>
      <c r="C20" s="9">
        <v>20</v>
      </c>
      <c r="D20" s="9">
        <f>D21+D24</f>
        <v>20</v>
      </c>
    </row>
    <row r="21" spans="1:4" ht="20.25" customHeight="1">
      <c r="A21" s="10">
        <v>1</v>
      </c>
      <c r="B21" s="18" t="s">
        <v>23</v>
      </c>
      <c r="C21" s="11">
        <v>10</v>
      </c>
      <c r="D21" s="11">
        <f>D22+D23</f>
        <v>10</v>
      </c>
    </row>
    <row r="22" spans="1:4" ht="20.25" customHeight="1">
      <c r="A22" s="10" t="s">
        <v>24</v>
      </c>
      <c r="B22" s="18" t="s">
        <v>25</v>
      </c>
      <c r="C22" s="11">
        <v>2</v>
      </c>
      <c r="D22" s="11">
        <v>2</v>
      </c>
    </row>
    <row r="23" spans="1:4" ht="20.25" customHeight="1">
      <c r="A23" s="10" t="s">
        <v>26</v>
      </c>
      <c r="B23" s="18" t="s">
        <v>27</v>
      </c>
      <c r="C23" s="11">
        <v>8</v>
      </c>
      <c r="D23" s="11">
        <v>8</v>
      </c>
    </row>
    <row r="24" spans="1:4" ht="40.5" customHeight="1">
      <c r="A24" s="10">
        <v>2</v>
      </c>
      <c r="B24" s="18" t="s">
        <v>28</v>
      </c>
      <c r="C24" s="11">
        <v>10</v>
      </c>
      <c r="D24" s="11">
        <f>D25+D26</f>
        <v>10</v>
      </c>
    </row>
    <row r="25" spans="1:4" ht="21" customHeight="1">
      <c r="A25" s="10" t="s">
        <v>29</v>
      </c>
      <c r="B25" s="18" t="s">
        <v>30</v>
      </c>
      <c r="C25" s="11">
        <v>4</v>
      </c>
      <c r="D25" s="11">
        <v>4</v>
      </c>
    </row>
    <row r="26" spans="1:4" ht="20.25" customHeight="1">
      <c r="A26" s="12" t="s">
        <v>31</v>
      </c>
      <c r="B26" s="19" t="s">
        <v>32</v>
      </c>
      <c r="C26" s="13">
        <v>6</v>
      </c>
      <c r="D26" s="13">
        <v>6</v>
      </c>
    </row>
    <row r="28" spans="1:4">
      <c r="A28" s="92"/>
      <c r="B28" s="14"/>
    </row>
    <row r="29" spans="1:4">
      <c r="A29" s="92"/>
      <c r="B29" s="15"/>
    </row>
    <row r="30" spans="1:4">
      <c r="A30" s="92"/>
      <c r="B30" s="16"/>
    </row>
  </sheetData>
  <mergeCells count="4">
    <mergeCell ref="A28:A30"/>
    <mergeCell ref="A2:D2"/>
    <mergeCell ref="A3:D3"/>
    <mergeCell ref="C1:D1"/>
  </mergeCells>
  <pageMargins left="0.67" right="0.2" top="0.82"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 1</vt:lpstr>
      <vt:lpstr>Sheet1</vt:lpstr>
      <vt:lpstr>'PL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HANH</dc:creator>
  <cp:lastModifiedBy>MT-0934466369</cp:lastModifiedBy>
  <cp:lastPrinted>2018-10-23T00:23:25Z</cp:lastPrinted>
  <dcterms:created xsi:type="dcterms:W3CDTF">2018-10-22T08:33:52Z</dcterms:created>
  <dcterms:modified xsi:type="dcterms:W3CDTF">2018-11-29T11:07:11Z</dcterms:modified>
</cp:coreProperties>
</file>